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112c80f004dc9b5d/Dokument/ÅMK 2025/VP 2026/"/>
    </mc:Choice>
  </mc:AlternateContent>
  <xr:revisionPtr revIDLastSave="0" documentId="8_{9A7E7097-1277-43DD-BF1A-0A4AE21D3F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dget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gV/TDWbA9oIvYNYtowPWbYHD1r7PUZ9YepDqg2azEs="/>
    </ext>
  </extLst>
</workbook>
</file>

<file path=xl/calcChain.xml><?xml version="1.0" encoding="utf-8"?>
<calcChain xmlns="http://schemas.openxmlformats.org/spreadsheetml/2006/main">
  <c r="AV46" i="1" l="1"/>
  <c r="AT46" i="1"/>
  <c r="AO46" i="1"/>
  <c r="AN46" i="1"/>
  <c r="AM46" i="1"/>
  <c r="AL46" i="1"/>
  <c r="AK46" i="1"/>
  <c r="AJ46" i="1"/>
  <c r="AF46" i="1"/>
  <c r="AE46" i="1"/>
  <c r="AC46" i="1"/>
  <c r="AA46" i="1"/>
  <c r="Z46" i="1"/>
  <c r="Y46" i="1"/>
  <c r="X46" i="1"/>
  <c r="S46" i="1"/>
  <c r="P46" i="1"/>
  <c r="O46" i="1"/>
  <c r="N46" i="1"/>
  <c r="M46" i="1"/>
  <c r="L46" i="1"/>
  <c r="G46" i="1"/>
  <c r="F46" i="1"/>
  <c r="C46" i="1"/>
  <c r="B46" i="1"/>
  <c r="AX44" i="1"/>
  <c r="AW44" i="1"/>
  <c r="AV44" i="1"/>
  <c r="AT44" i="1"/>
  <c r="AO44" i="1"/>
  <c r="AN44" i="1"/>
  <c r="AM44" i="1"/>
  <c r="AL44" i="1"/>
  <c r="AK44" i="1"/>
  <c r="AJ44" i="1"/>
  <c r="AH44" i="1"/>
  <c r="AG44" i="1"/>
  <c r="AF44" i="1"/>
  <c r="AE44" i="1"/>
  <c r="AC44" i="1"/>
  <c r="AA44" i="1"/>
  <c r="Z44" i="1"/>
  <c r="Y44" i="1"/>
  <c r="X44" i="1"/>
  <c r="W44" i="1"/>
  <c r="V44" i="1"/>
  <c r="U44" i="1"/>
  <c r="T44" i="1"/>
  <c r="S44" i="1"/>
  <c r="P44" i="1"/>
  <c r="O44" i="1"/>
  <c r="N44" i="1"/>
  <c r="M44" i="1"/>
  <c r="L44" i="1"/>
  <c r="K44" i="1"/>
  <c r="J44" i="1"/>
  <c r="I44" i="1"/>
  <c r="G44" i="1"/>
  <c r="F44" i="1"/>
  <c r="C44" i="1"/>
  <c r="B44" i="1"/>
  <c r="E41" i="1"/>
  <c r="E39" i="1"/>
  <c r="E37" i="1"/>
  <c r="AW36" i="1"/>
  <c r="AI36" i="1"/>
  <c r="AI44" i="1" s="1"/>
  <c r="AD36" i="1"/>
  <c r="U36" i="1"/>
  <c r="T36" i="1"/>
  <c r="J36" i="1"/>
  <c r="E36" i="1"/>
  <c r="E44" i="1" s="1"/>
  <c r="E46" i="1" s="1"/>
  <c r="Q35" i="1"/>
  <c r="AU34" i="1"/>
  <c r="AU44" i="1" s="1"/>
  <c r="AB34" i="1"/>
  <c r="R34" i="1"/>
  <c r="R44" i="1" s="1"/>
  <c r="Q34" i="1"/>
  <c r="H34" i="1"/>
  <c r="D34" i="1"/>
  <c r="D44" i="1" s="1"/>
  <c r="D46" i="1" s="1"/>
  <c r="C34" i="1"/>
  <c r="AD33" i="1"/>
  <c r="Q33" i="1"/>
  <c r="Q30" i="1"/>
  <c r="AI29" i="1"/>
  <c r="Q29" i="1"/>
  <c r="H29" i="1"/>
  <c r="H44" i="1" s="1"/>
  <c r="H46" i="1" s="1"/>
  <c r="AD26" i="1"/>
  <c r="AD44" i="1" s="1"/>
  <c r="Q22" i="1"/>
  <c r="AB19" i="1"/>
  <c r="AB44" i="1" s="1"/>
  <c r="Q19" i="1"/>
  <c r="Q44" i="1" s="1"/>
  <c r="Q46" i="1" s="1"/>
  <c r="AX15" i="1"/>
  <c r="AX46" i="1" s="1"/>
  <c r="AV15" i="1"/>
  <c r="AT15" i="1"/>
  <c r="AO15" i="1"/>
  <c r="AN15" i="1"/>
  <c r="AM15" i="1"/>
  <c r="AL15" i="1"/>
  <c r="AK15" i="1"/>
  <c r="AJ15" i="1"/>
  <c r="AI15" i="1"/>
  <c r="AH15" i="1"/>
  <c r="AH46" i="1" s="1"/>
  <c r="AG15" i="1"/>
  <c r="AG46" i="1" s="1"/>
  <c r="AF15" i="1"/>
  <c r="AE15" i="1"/>
  <c r="AC15" i="1"/>
  <c r="AA15" i="1"/>
  <c r="Z15" i="1"/>
  <c r="Y15" i="1"/>
  <c r="X15" i="1"/>
  <c r="W15" i="1"/>
  <c r="W46" i="1" s="1"/>
  <c r="V15" i="1"/>
  <c r="V46" i="1" s="1"/>
  <c r="U15" i="1"/>
  <c r="U46" i="1" s="1"/>
  <c r="S15" i="1"/>
  <c r="Q15" i="1"/>
  <c r="P15" i="1"/>
  <c r="O15" i="1"/>
  <c r="N15" i="1"/>
  <c r="M15" i="1"/>
  <c r="L15" i="1"/>
  <c r="K15" i="1"/>
  <c r="K46" i="1" s="1"/>
  <c r="AQ46" i="1" s="1"/>
  <c r="J15" i="1"/>
  <c r="J46" i="1" s="1"/>
  <c r="I15" i="1"/>
  <c r="I46" i="1" s="1"/>
  <c r="H15" i="1"/>
  <c r="G15" i="1"/>
  <c r="F15" i="1"/>
  <c r="E15" i="1"/>
  <c r="D15" i="1"/>
  <c r="C15" i="1"/>
  <c r="B15" i="1"/>
  <c r="AB11" i="1"/>
  <c r="AB15" i="1" s="1"/>
  <c r="AB46" i="1" s="1"/>
  <c r="AW10" i="1"/>
  <c r="AW15" i="1" s="1"/>
  <c r="AW46" i="1" s="1"/>
  <c r="AU10" i="1"/>
  <c r="AU15" i="1" s="1"/>
  <c r="AU46" i="1" s="1"/>
  <c r="AD10" i="1"/>
  <c r="AD15" i="1" s="1"/>
  <c r="AD46" i="1" s="1"/>
  <c r="AB10" i="1"/>
  <c r="U10" i="1"/>
  <c r="T10" i="1"/>
  <c r="T15" i="1" s="1"/>
  <c r="T46" i="1" s="1"/>
  <c r="R10" i="1"/>
  <c r="R15" i="1" s="1"/>
  <c r="R46" i="1" s="1"/>
  <c r="AI46" i="1" l="1"/>
</calcChain>
</file>

<file path=xl/sharedStrings.xml><?xml version="1.0" encoding="utf-8"?>
<sst xmlns="http://schemas.openxmlformats.org/spreadsheetml/2006/main" count="125" uniqueCount="74">
  <si>
    <t>ÅMK BUDGETFÖRSLAG 2026</t>
  </si>
  <si>
    <t>Budget 2024</t>
  </si>
  <si>
    <t>Utfall 1-9/2024</t>
  </si>
  <si>
    <t>Budget 2025</t>
  </si>
  <si>
    <t>Utfall 1-9/2025</t>
  </si>
  <si>
    <t>Budget 2026</t>
  </si>
  <si>
    <t>Bidget 2026</t>
  </si>
  <si>
    <t>ALLMÄNNA</t>
  </si>
  <si>
    <t>ADRS</t>
  </si>
  <si>
    <t>KONSTUKTION</t>
  </si>
  <si>
    <t>FOLKRACE</t>
  </si>
  <si>
    <t>RR</t>
  </si>
  <si>
    <t>MX</t>
  </si>
  <si>
    <t>RALLY</t>
  </si>
  <si>
    <t>VETERAN</t>
  </si>
  <si>
    <t>KARTING</t>
  </si>
  <si>
    <t xml:space="preserve">Rörelsens intäkter </t>
  </si>
  <si>
    <t>Uthyrning</t>
  </si>
  <si>
    <t>Startavgifter</t>
  </si>
  <si>
    <t>Startavgift</t>
  </si>
  <si>
    <t>Entre</t>
  </si>
  <si>
    <t>Kioskförsäljning</t>
  </si>
  <si>
    <t>Kiosk</t>
  </si>
  <si>
    <t>Granskningar</t>
  </si>
  <si>
    <t>Övriga intäkter</t>
  </si>
  <si>
    <t>Övrigt, moms</t>
  </si>
  <si>
    <t>Annonsförsäljning/reklam</t>
  </si>
  <si>
    <t>Banavgift</t>
  </si>
  <si>
    <t>Läger</t>
  </si>
  <si>
    <t>Medlemsavgifter</t>
  </si>
  <si>
    <t>Rörelsens kostnader</t>
  </si>
  <si>
    <t>Löner / arvoden</t>
  </si>
  <si>
    <t>Lön</t>
  </si>
  <si>
    <t>Inköp Kiosk</t>
  </si>
  <si>
    <t>Lokaler</t>
  </si>
  <si>
    <t>Juniorverksamhet</t>
  </si>
  <si>
    <t>Anskaffningar</t>
  </si>
  <si>
    <t>Arrenden, hyror, fastighetsskatt</t>
  </si>
  <si>
    <t>Arrende, hyror</t>
  </si>
  <si>
    <t>Banskötsel</t>
  </si>
  <si>
    <t xml:space="preserve">Bränsle, oljor, gas </t>
  </si>
  <si>
    <t>Bränsle</t>
  </si>
  <si>
    <t>Fastigheter/anläggningsområde</t>
  </si>
  <si>
    <t>Fastighet</t>
  </si>
  <si>
    <t>Reparation &amp; service</t>
  </si>
  <si>
    <t>Reparation</t>
  </si>
  <si>
    <t>Pokaler</t>
  </si>
  <si>
    <t>Tjänster tävling</t>
  </si>
  <si>
    <t>Tävlingstjänster</t>
  </si>
  <si>
    <t>Utbildning</t>
  </si>
  <si>
    <t>Resekostnader</t>
  </si>
  <si>
    <t>Resor</t>
  </si>
  <si>
    <t>Talko</t>
  </si>
  <si>
    <t>Talka</t>
  </si>
  <si>
    <t>Annons, reklam</t>
  </si>
  <si>
    <t>Administration, bokföring</t>
  </si>
  <si>
    <t>Bokföring, admin.</t>
  </si>
  <si>
    <t>Försäkring</t>
  </si>
  <si>
    <t>Försäkringar</t>
  </si>
  <si>
    <t>Bankavgifter, provision</t>
  </si>
  <si>
    <t>Kontorsmaterial/ tidningar</t>
  </si>
  <si>
    <t>Kontorsmaterial</t>
  </si>
  <si>
    <t>Postavgifter</t>
  </si>
  <si>
    <t>Post</t>
  </si>
  <si>
    <t>Dataöverföringskostnader, hemsida</t>
  </si>
  <si>
    <t>Data &amp; licenser</t>
  </si>
  <si>
    <t>Medlemsavgift</t>
  </si>
  <si>
    <t>El, vatten, avlopp, sopavgifter</t>
  </si>
  <si>
    <t>El, vatten, sopor</t>
  </si>
  <si>
    <t>Amortering av lån</t>
  </si>
  <si>
    <t>Lån</t>
  </si>
  <si>
    <t>Moms</t>
  </si>
  <si>
    <t>* 1.1.2025 bytte ÅMK från Membra till SuomiSport - ett flertal medlemmar anslutar således till föreningen först efter 30.6.2025</t>
  </si>
  <si>
    <t xml:space="preserve">* I budgeten ingår inga investeringar utan enbart omkostnader för den regelrätta verksamheten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</si>
</sst>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8"/>
      <color theme="1"/>
      <name val="Calibri"/>
    </font>
    <font>
      <sz val="11"/>
      <color theme="1"/>
      <name val="Calibri"/>
    </font>
    <font>
      <sz val="11"/>
      <color rgb="FF000000"/>
      <name val="Calibri"/>
    </font>
    <font>
      <sz val="11"/>
      <color rgb="FF000000"/>
      <name val="Calibri"/>
      <scheme val="minor"/>
    </font>
    <font>
      <sz val="8"/>
      <color theme="1"/>
      <name val="Calibri"/>
    </font>
    <font>
      <sz val="8"/>
      <color rgb="FF000000"/>
      <name val="Calibri"/>
    </font>
    <font>
      <sz val="8"/>
      <color rgb="FFFF0000"/>
      <name val="Calibri"/>
    </font>
    <font>
      <sz val="10"/>
      <color theme="1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b/>
      <sz val="10"/>
      <color rgb="FF434343"/>
      <name val="Calibri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993300"/>
      <name val="Calibri"/>
    </font>
    <font>
      <b/>
      <sz val="11"/>
      <color rgb="FF9933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FFCC99"/>
        <bgColor rgb="FFFFCC99"/>
      </patternFill>
    </fill>
    <fill>
      <patternFill patternType="solid">
        <fgColor rgb="FFCCFFFF"/>
        <bgColor rgb="FFCCFFFF"/>
      </patternFill>
    </fill>
    <fill>
      <patternFill patternType="solid">
        <fgColor rgb="FFFF99CC"/>
        <bgColor rgb="FFFF99CC"/>
      </patternFill>
    </fill>
    <fill>
      <patternFill patternType="solid">
        <fgColor rgb="FFCCCCFF"/>
        <bgColor rgb="FFCCCCFF"/>
      </patternFill>
    </fill>
    <fill>
      <patternFill patternType="solid">
        <fgColor rgb="FFC0C0C0"/>
        <bgColor rgb="FFC0C0C0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0" fontId="3" fillId="3" borderId="1" xfId="0" applyFont="1" applyFill="1" applyBorder="1"/>
    <xf numFmtId="0" fontId="4" fillId="0" borderId="0" xfId="0" applyFont="1"/>
    <xf numFmtId="0" fontId="2" fillId="2" borderId="1" xfId="0" applyFont="1" applyFill="1" applyBorder="1"/>
    <xf numFmtId="0" fontId="3" fillId="2" borderId="1" xfId="0" applyFont="1" applyFill="1" applyBorder="1"/>
    <xf numFmtId="0" fontId="2" fillId="0" borderId="0" xfId="0" applyFont="1"/>
    <xf numFmtId="0" fontId="3" fillId="0" borderId="0" xfId="0" applyFont="1"/>
    <xf numFmtId="0" fontId="5" fillId="4" borderId="1" xfId="0" applyFont="1" applyFill="1" applyBorder="1"/>
    <xf numFmtId="0" fontId="6" fillId="4" borderId="1" xfId="0" applyFont="1" applyFill="1" applyBorder="1"/>
    <xf numFmtId="0" fontId="5" fillId="5" borderId="1" xfId="0" applyFont="1" applyFill="1" applyBorder="1"/>
    <xf numFmtId="0" fontId="6" fillId="5" borderId="1" xfId="0" applyFont="1" applyFill="1" applyBorder="1"/>
    <xf numFmtId="0" fontId="5" fillId="6" borderId="1" xfId="0" applyFont="1" applyFill="1" applyBorder="1"/>
    <xf numFmtId="0" fontId="7" fillId="6" borderId="1" xfId="0" applyFont="1" applyFill="1" applyBorder="1"/>
    <xf numFmtId="0" fontId="5" fillId="7" borderId="1" xfId="0" applyFont="1" applyFill="1" applyBorder="1"/>
    <xf numFmtId="0" fontId="6" fillId="7" borderId="1" xfId="0" applyFont="1" applyFill="1" applyBorder="1"/>
    <xf numFmtId="0" fontId="6" fillId="6" borderId="1" xfId="0" applyFont="1" applyFill="1" applyBorder="1"/>
    <xf numFmtId="0" fontId="5" fillId="8" borderId="1" xfId="0" applyFont="1" applyFill="1" applyBorder="1"/>
    <xf numFmtId="0" fontId="6" fillId="8" borderId="1" xfId="0" applyFont="1" applyFill="1" applyBorder="1"/>
    <xf numFmtId="0" fontId="5" fillId="9" borderId="1" xfId="0" applyFont="1" applyFill="1" applyBorder="1"/>
    <xf numFmtId="0" fontId="6" fillId="9" borderId="1" xfId="0" applyFont="1" applyFill="1" applyBorder="1"/>
    <xf numFmtId="0" fontId="5" fillId="10" borderId="1" xfId="0" applyFont="1" applyFill="1" applyBorder="1"/>
    <xf numFmtId="0" fontId="6" fillId="10" borderId="1" xfId="0" applyFont="1" applyFill="1" applyBorder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4" borderId="2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wrapText="1"/>
    </xf>
    <xf numFmtId="0" fontId="10" fillId="6" borderId="2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horizontal="center" wrapText="1"/>
    </xf>
    <xf numFmtId="0" fontId="11" fillId="7" borderId="3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6" borderId="2" xfId="0" applyFont="1" applyFill="1" applyBorder="1" applyAlignment="1">
      <alignment horizontal="center"/>
    </xf>
    <xf numFmtId="0" fontId="10" fillId="6" borderId="2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8" borderId="5" xfId="0" applyFont="1" applyFill="1" applyBorder="1" applyAlignment="1">
      <alignment horizontal="center"/>
    </xf>
    <xf numFmtId="0" fontId="10" fillId="8" borderId="2" xfId="0" applyFont="1" applyFill="1" applyBorder="1" applyAlignment="1">
      <alignment horizontal="center"/>
    </xf>
    <xf numFmtId="0" fontId="9" fillId="8" borderId="2" xfId="0" applyFont="1" applyFill="1" applyBorder="1" applyAlignment="1">
      <alignment horizontal="center"/>
    </xf>
    <xf numFmtId="0" fontId="9" fillId="9" borderId="4" xfId="0" applyFont="1" applyFill="1" applyBorder="1" applyAlignment="1">
      <alignment horizontal="center"/>
    </xf>
    <xf numFmtId="0" fontId="10" fillId="9" borderId="4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10" fillId="10" borderId="7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2" fillId="0" borderId="7" xfId="0" applyFont="1" applyBorder="1"/>
    <xf numFmtId="0" fontId="3" fillId="0" borderId="7" xfId="0" applyFont="1" applyBorder="1"/>
    <xf numFmtId="0" fontId="12" fillId="3" borderId="1" xfId="0" applyFont="1" applyFill="1" applyBorder="1"/>
    <xf numFmtId="0" fontId="13" fillId="3" borderId="1" xfId="0" applyFont="1" applyFill="1" applyBorder="1"/>
    <xf numFmtId="0" fontId="12" fillId="3" borderId="7" xfId="0" applyFont="1" applyFill="1" applyBorder="1"/>
    <xf numFmtId="0" fontId="12" fillId="3" borderId="8" xfId="0" applyFont="1" applyFill="1" applyBorder="1"/>
    <xf numFmtId="0" fontId="12" fillId="3" borderId="9" xfId="0" applyFont="1" applyFill="1" applyBorder="1"/>
    <xf numFmtId="0" fontId="2" fillId="0" borderId="10" xfId="0" applyFont="1" applyBorder="1"/>
    <xf numFmtId="0" fontId="2" fillId="4" borderId="11" xfId="0" applyFont="1" applyFill="1" applyBorder="1"/>
    <xf numFmtId="0" fontId="3" fillId="4" borderId="11" xfId="0" applyFont="1" applyFill="1" applyBorder="1"/>
    <xf numFmtId="0" fontId="2" fillId="5" borderId="11" xfId="0" applyFont="1" applyFill="1" applyBorder="1"/>
    <xf numFmtId="0" fontId="2" fillId="6" borderId="11" xfId="0" applyFont="1" applyFill="1" applyBorder="1"/>
    <xf numFmtId="0" fontId="2" fillId="7" borderId="11" xfId="0" applyFont="1" applyFill="1" applyBorder="1"/>
    <xf numFmtId="0" fontId="3" fillId="7" borderId="11" xfId="0" applyFont="1" applyFill="1" applyBorder="1"/>
    <xf numFmtId="0" fontId="3" fillId="6" borderId="11" xfId="0" applyFont="1" applyFill="1" applyBorder="1"/>
    <xf numFmtId="0" fontId="2" fillId="8" borderId="7" xfId="0" applyFont="1" applyFill="1" applyBorder="1"/>
    <xf numFmtId="0" fontId="2" fillId="8" borderId="12" xfId="0" applyFont="1" applyFill="1" applyBorder="1"/>
    <xf numFmtId="0" fontId="2" fillId="8" borderId="11" xfId="0" applyFont="1" applyFill="1" applyBorder="1"/>
    <xf numFmtId="0" fontId="3" fillId="8" borderId="11" xfId="0" applyFont="1" applyFill="1" applyBorder="1"/>
    <xf numFmtId="0" fontId="2" fillId="9" borderId="11" xfId="0" applyFont="1" applyFill="1" applyBorder="1"/>
    <xf numFmtId="0" fontId="3" fillId="9" borderId="11" xfId="0" applyFont="1" applyFill="1" applyBorder="1"/>
    <xf numFmtId="0" fontId="2" fillId="10" borderId="11" xfId="0" applyFont="1" applyFill="1" applyBorder="1"/>
    <xf numFmtId="0" fontId="2" fillId="10" borderId="7" xfId="0" applyFont="1" applyFill="1" applyBorder="1"/>
    <xf numFmtId="3" fontId="2" fillId="0" borderId="7" xfId="0" applyNumberFormat="1" applyFont="1" applyBorder="1"/>
    <xf numFmtId="3" fontId="3" fillId="0" borderId="7" xfId="0" applyNumberFormat="1" applyFont="1" applyBorder="1"/>
    <xf numFmtId="0" fontId="14" fillId="5" borderId="11" xfId="0" applyFont="1" applyFill="1" applyBorder="1"/>
    <xf numFmtId="0" fontId="2" fillId="0" borderId="13" xfId="0" applyFont="1" applyBorder="1"/>
    <xf numFmtId="0" fontId="2" fillId="0" borderId="14" xfId="0" applyFont="1" applyBorder="1"/>
    <xf numFmtId="0" fontId="2" fillId="4" borderId="15" xfId="0" applyFont="1" applyFill="1" applyBorder="1"/>
    <xf numFmtId="0" fontId="3" fillId="4" borderId="15" xfId="0" applyFont="1" applyFill="1" applyBorder="1"/>
    <xf numFmtId="0" fontId="2" fillId="5" borderId="15" xfId="0" applyFont="1" applyFill="1" applyBorder="1"/>
    <xf numFmtId="0" fontId="14" fillId="5" borderId="15" xfId="0" applyFont="1" applyFill="1" applyBorder="1"/>
    <xf numFmtId="0" fontId="2" fillId="6" borderId="15" xfId="0" applyFont="1" applyFill="1" applyBorder="1"/>
    <xf numFmtId="0" fontId="2" fillId="7" borderId="15" xfId="0" applyFont="1" applyFill="1" applyBorder="1"/>
    <xf numFmtId="0" fontId="3" fillId="7" borderId="15" xfId="0" applyFont="1" applyFill="1" applyBorder="1"/>
    <xf numFmtId="0" fontId="3" fillId="6" borderId="9" xfId="0" applyFont="1" applyFill="1" applyBorder="1"/>
    <xf numFmtId="0" fontId="2" fillId="8" borderId="9" xfId="0" applyFont="1" applyFill="1" applyBorder="1"/>
    <xf numFmtId="0" fontId="2" fillId="8" borderId="15" xfId="0" applyFont="1" applyFill="1" applyBorder="1"/>
    <xf numFmtId="0" fontId="3" fillId="8" borderId="15" xfId="0" applyFont="1" applyFill="1" applyBorder="1"/>
    <xf numFmtId="0" fontId="2" fillId="9" borderId="15" xfId="0" applyFont="1" applyFill="1" applyBorder="1"/>
    <xf numFmtId="0" fontId="3" fillId="9" borderId="15" xfId="0" applyFont="1" applyFill="1" applyBorder="1"/>
    <xf numFmtId="0" fontId="2" fillId="10" borderId="15" xfId="0" applyFont="1" applyFill="1" applyBorder="1"/>
    <xf numFmtId="0" fontId="2" fillId="0" borderId="16" xfId="0" applyFont="1" applyBorder="1"/>
    <xf numFmtId="0" fontId="3" fillId="0" borderId="16" xfId="0" applyFont="1" applyBorder="1"/>
    <xf numFmtId="0" fontId="12" fillId="0" borderId="17" xfId="0" applyFont="1" applyBorder="1"/>
    <xf numFmtId="0" fontId="12" fillId="4" borderId="18" xfId="0" applyFont="1" applyFill="1" applyBorder="1"/>
    <xf numFmtId="0" fontId="13" fillId="4" borderId="18" xfId="0" applyFont="1" applyFill="1" applyBorder="1"/>
    <xf numFmtId="0" fontId="12" fillId="5" borderId="18" xfId="0" applyFont="1" applyFill="1" applyBorder="1"/>
    <xf numFmtId="0" fontId="12" fillId="6" borderId="18" xfId="0" applyFont="1" applyFill="1" applyBorder="1"/>
    <xf numFmtId="0" fontId="12" fillId="7" borderId="18" xfId="0" applyFont="1" applyFill="1" applyBorder="1"/>
    <xf numFmtId="0" fontId="13" fillId="7" borderId="19" xfId="0" applyFont="1" applyFill="1" applyBorder="1"/>
    <xf numFmtId="0" fontId="13" fillId="6" borderId="18" xfId="0" applyFont="1" applyFill="1" applyBorder="1"/>
    <xf numFmtId="0" fontId="12" fillId="8" borderId="18" xfId="0" applyFont="1" applyFill="1" applyBorder="1"/>
    <xf numFmtId="0" fontId="13" fillId="8" borderId="18" xfId="0" applyFont="1" applyFill="1" applyBorder="1"/>
    <xf numFmtId="0" fontId="12" fillId="9" borderId="18" xfId="0" applyFont="1" applyFill="1" applyBorder="1"/>
    <xf numFmtId="0" fontId="13" fillId="9" borderId="18" xfId="0" applyFont="1" applyFill="1" applyBorder="1"/>
    <xf numFmtId="0" fontId="12" fillId="10" borderId="18" xfId="0" applyFont="1" applyFill="1" applyBorder="1"/>
    <xf numFmtId="0" fontId="12" fillId="10" borderId="20" xfId="0" applyFont="1" applyFill="1" applyBorder="1"/>
    <xf numFmtId="0" fontId="12" fillId="0" borderId="0" xfId="0" applyFont="1"/>
    <xf numFmtId="0" fontId="12" fillId="0" borderId="21" xfId="0" applyFont="1" applyBorder="1"/>
    <xf numFmtId="3" fontId="12" fillId="0" borderId="22" xfId="0" applyNumberFormat="1" applyFont="1" applyBorder="1"/>
    <xf numFmtId="3" fontId="13" fillId="0" borderId="22" xfId="0" applyNumberFormat="1" applyFont="1" applyBorder="1"/>
    <xf numFmtId="0" fontId="14" fillId="3" borderId="1" xfId="0" applyFont="1" applyFill="1" applyBorder="1"/>
    <xf numFmtId="0" fontId="12" fillId="2" borderId="1" xfId="0" applyFont="1" applyFill="1" applyBorder="1"/>
    <xf numFmtId="0" fontId="15" fillId="3" borderId="1" xfId="0" applyFont="1" applyFill="1" applyBorder="1"/>
    <xf numFmtId="0" fontId="2" fillId="4" borderId="7" xfId="0" applyFont="1" applyFill="1" applyBorder="1"/>
    <xf numFmtId="0" fontId="3" fillId="4" borderId="7" xfId="0" applyFont="1" applyFill="1" applyBorder="1"/>
    <xf numFmtId="0" fontId="2" fillId="5" borderId="7" xfId="0" applyFont="1" applyFill="1" applyBorder="1"/>
    <xf numFmtId="0" fontId="14" fillId="5" borderId="7" xfId="0" applyFont="1" applyFill="1" applyBorder="1"/>
    <xf numFmtId="0" fontId="2" fillId="6" borderId="7" xfId="0" applyFont="1" applyFill="1" applyBorder="1"/>
    <xf numFmtId="0" fontId="2" fillId="7" borderId="7" xfId="0" applyFont="1" applyFill="1" applyBorder="1"/>
    <xf numFmtId="0" fontId="3" fillId="7" borderId="7" xfId="0" applyFont="1" applyFill="1" applyBorder="1"/>
    <xf numFmtId="0" fontId="3" fillId="6" borderId="7" xfId="0" applyFont="1" applyFill="1" applyBorder="1"/>
    <xf numFmtId="0" fontId="3" fillId="8" borderId="7" xfId="0" applyFont="1" applyFill="1" applyBorder="1"/>
    <xf numFmtId="0" fontId="2" fillId="9" borderId="7" xfId="0" applyFont="1" applyFill="1" applyBorder="1"/>
    <xf numFmtId="0" fontId="3" fillId="9" borderId="7" xfId="0" applyFont="1" applyFill="1" applyBorder="1"/>
    <xf numFmtId="0" fontId="2" fillId="9" borderId="23" xfId="0" applyFont="1" applyFill="1" applyBorder="1"/>
    <xf numFmtId="0" fontId="2" fillId="9" borderId="24" xfId="0" applyFont="1" applyFill="1" applyBorder="1"/>
    <xf numFmtId="0" fontId="16" fillId="0" borderId="7" xfId="0" applyFont="1" applyBorder="1"/>
    <xf numFmtId="0" fontId="2" fillId="9" borderId="25" xfId="0" applyFont="1" applyFill="1" applyBorder="1"/>
    <xf numFmtId="0" fontId="16" fillId="9" borderId="7" xfId="0" applyFont="1" applyFill="1" applyBorder="1"/>
    <xf numFmtId="0" fontId="3" fillId="5" borderId="7" xfId="0" applyFont="1" applyFill="1" applyBorder="1"/>
    <xf numFmtId="0" fontId="3" fillId="8" borderId="23" xfId="0" applyFont="1" applyFill="1" applyBorder="1"/>
    <xf numFmtId="0" fontId="16" fillId="9" borderId="23" xfId="0" applyFont="1" applyFill="1" applyBorder="1"/>
    <xf numFmtId="0" fontId="2" fillId="0" borderId="26" xfId="0" applyFont="1" applyBorder="1"/>
    <xf numFmtId="0" fontId="2" fillId="4" borderId="27" xfId="0" applyFont="1" applyFill="1" applyBorder="1"/>
    <xf numFmtId="0" fontId="3" fillId="4" borderId="27" xfId="0" applyFont="1" applyFill="1" applyBorder="1"/>
    <xf numFmtId="0" fontId="2" fillId="5" borderId="27" xfId="0" applyFont="1" applyFill="1" applyBorder="1"/>
    <xf numFmtId="0" fontId="14" fillId="5" borderId="27" xfId="0" applyFont="1" applyFill="1" applyBorder="1"/>
    <xf numFmtId="0" fontId="2" fillId="6" borderId="27" xfId="0" applyFont="1" applyFill="1" applyBorder="1"/>
    <xf numFmtId="0" fontId="2" fillId="7" borderId="27" xfId="0" applyFont="1" applyFill="1" applyBorder="1"/>
    <xf numFmtId="0" fontId="2" fillId="7" borderId="28" xfId="0" applyFont="1" applyFill="1" applyBorder="1"/>
    <xf numFmtId="0" fontId="3" fillId="7" borderId="28" xfId="0" applyFont="1" applyFill="1" applyBorder="1"/>
    <xf numFmtId="0" fontId="3" fillId="6" borderId="27" xfId="0" applyFont="1" applyFill="1" applyBorder="1"/>
    <xf numFmtId="0" fontId="2" fillId="8" borderId="27" xfId="0" applyFont="1" applyFill="1" applyBorder="1"/>
    <xf numFmtId="0" fontId="2" fillId="8" borderId="29" xfId="0" applyFont="1" applyFill="1" applyBorder="1"/>
    <xf numFmtId="0" fontId="3" fillId="8" borderId="30" xfId="0" applyFont="1" applyFill="1" applyBorder="1"/>
    <xf numFmtId="0" fontId="2" fillId="9" borderId="30" xfId="0" applyFont="1" applyFill="1" applyBorder="1"/>
    <xf numFmtId="0" fontId="3" fillId="9" borderId="29" xfId="0" applyFont="1" applyFill="1" applyBorder="1"/>
    <xf numFmtId="0" fontId="2" fillId="10" borderId="27" xfId="0" applyFont="1" applyFill="1" applyBorder="1"/>
    <xf numFmtId="0" fontId="2" fillId="10" borderId="23" xfId="0" applyFont="1" applyFill="1" applyBorder="1"/>
    <xf numFmtId="0" fontId="12" fillId="4" borderId="19" xfId="0" applyFont="1" applyFill="1" applyBorder="1"/>
    <xf numFmtId="0" fontId="13" fillId="4" borderId="19" xfId="0" applyFont="1" applyFill="1" applyBorder="1"/>
    <xf numFmtId="0" fontId="12" fillId="5" borderId="19" xfId="0" applyFont="1" applyFill="1" applyBorder="1"/>
    <xf numFmtId="0" fontId="12" fillId="6" borderId="19" xfId="0" applyFont="1" applyFill="1" applyBorder="1"/>
    <xf numFmtId="0" fontId="12" fillId="7" borderId="19" xfId="0" applyFont="1" applyFill="1" applyBorder="1"/>
    <xf numFmtId="0" fontId="13" fillId="6" borderId="19" xfId="0" applyFont="1" applyFill="1" applyBorder="1"/>
    <xf numFmtId="0" fontId="12" fillId="8" borderId="19" xfId="0" applyFont="1" applyFill="1" applyBorder="1"/>
    <xf numFmtId="0" fontId="13" fillId="8" borderId="27" xfId="0" applyFont="1" applyFill="1" applyBorder="1"/>
    <xf numFmtId="0" fontId="12" fillId="9" borderId="29" xfId="0" applyFont="1" applyFill="1" applyBorder="1"/>
    <xf numFmtId="0" fontId="13" fillId="9" borderId="3" xfId="0" applyFont="1" applyFill="1" applyBorder="1"/>
    <xf numFmtId="0" fontId="12" fillId="10" borderId="3" xfId="0" applyFont="1" applyFill="1" applyBorder="1"/>
    <xf numFmtId="0" fontId="12" fillId="0" borderId="18" xfId="0" applyFont="1" applyBorder="1"/>
    <xf numFmtId="0" fontId="13" fillId="0" borderId="18" xfId="0" applyFont="1" applyBorder="1"/>
    <xf numFmtId="0" fontId="3" fillId="3" borderId="3" xfId="0" applyFont="1" applyFill="1" applyBorder="1"/>
    <xf numFmtId="0" fontId="2" fillId="3" borderId="31" xfId="0" applyFont="1" applyFill="1" applyBorder="1"/>
    <xf numFmtId="0" fontId="17" fillId="0" borderId="32" xfId="0" applyFont="1" applyBorder="1"/>
    <xf numFmtId="0" fontId="12" fillId="4" borderId="3" xfId="0" applyFont="1" applyFill="1" applyBorder="1"/>
    <xf numFmtId="0" fontId="17" fillId="4" borderId="3" xfId="0" applyFont="1" applyFill="1" applyBorder="1"/>
    <xf numFmtId="0" fontId="12" fillId="5" borderId="3" xfId="0" applyFont="1" applyFill="1" applyBorder="1"/>
    <xf numFmtId="0" fontId="17" fillId="5" borderId="3" xfId="0" applyFont="1" applyFill="1" applyBorder="1"/>
    <xf numFmtId="0" fontId="12" fillId="6" borderId="3" xfId="0" applyFont="1" applyFill="1" applyBorder="1"/>
    <xf numFmtId="0" fontId="17" fillId="6" borderId="3" xfId="0" applyFont="1" applyFill="1" applyBorder="1"/>
    <xf numFmtId="0" fontId="12" fillId="7" borderId="3" xfId="0" applyFont="1" applyFill="1" applyBorder="1"/>
    <xf numFmtId="0" fontId="17" fillId="7" borderId="3" xfId="0" applyFont="1" applyFill="1" applyBorder="1"/>
    <xf numFmtId="0" fontId="13" fillId="6" borderId="33" xfId="0" applyFont="1" applyFill="1" applyBorder="1"/>
    <xf numFmtId="0" fontId="13" fillId="6" borderId="22" xfId="0" applyFont="1" applyFill="1" applyBorder="1"/>
    <xf numFmtId="0" fontId="17" fillId="6" borderId="22" xfId="0" applyFont="1" applyFill="1" applyBorder="1"/>
    <xf numFmtId="0" fontId="12" fillId="8" borderId="3" xfId="0" applyFont="1" applyFill="1" applyBorder="1"/>
    <xf numFmtId="3" fontId="17" fillId="8" borderId="3" xfId="0" applyNumberFormat="1" applyFont="1" applyFill="1" applyBorder="1"/>
    <xf numFmtId="0" fontId="12" fillId="9" borderId="3" xfId="0" applyFont="1" applyFill="1" applyBorder="1"/>
    <xf numFmtId="0" fontId="17" fillId="9" borderId="3" xfId="0" applyFont="1" applyFill="1" applyBorder="1"/>
    <xf numFmtId="0" fontId="13" fillId="10" borderId="3" xfId="0" applyFont="1" applyFill="1" applyBorder="1"/>
    <xf numFmtId="0" fontId="17" fillId="10" borderId="3" xfId="0" applyFont="1" applyFill="1" applyBorder="1"/>
    <xf numFmtId="0" fontId="17" fillId="0" borderId="0" xfId="0" applyFont="1"/>
    <xf numFmtId="3" fontId="17" fillId="3" borderId="1" xfId="0" applyNumberFormat="1" applyFont="1" applyFill="1" applyBorder="1"/>
    <xf numFmtId="0" fontId="17" fillId="3" borderId="1" xfId="0" applyFont="1" applyFill="1" applyBorder="1"/>
    <xf numFmtId="0" fontId="13" fillId="0" borderId="7" xfId="0" applyFont="1" applyBorder="1"/>
    <xf numFmtId="3" fontId="13" fillId="0" borderId="7" xfId="0" applyNumberFormat="1" applyFont="1" applyBorder="1"/>
    <xf numFmtId="3" fontId="17" fillId="0" borderId="7" xfId="0" applyNumberFormat="1" applyFont="1" applyBorder="1"/>
    <xf numFmtId="0" fontId="14" fillId="0" borderId="0" xfId="0" applyFont="1"/>
    <xf numFmtId="0" fontId="1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1000"/>
  <sheetViews>
    <sheetView tabSelected="1" workbookViewId="0"/>
  </sheetViews>
  <sheetFormatPr defaultColWidth="14.44140625" defaultRowHeight="15" customHeight="1" x14ac:dyDescent="0.3"/>
  <cols>
    <col min="1" max="1" width="33.33203125" customWidth="1"/>
    <col min="2" max="2" width="10.33203125" customWidth="1"/>
    <col min="3" max="3" width="10.6640625" customWidth="1"/>
    <col min="4" max="4" width="10.44140625" hidden="1" customWidth="1"/>
    <col min="5" max="5" width="10.6640625" customWidth="1"/>
    <col min="6" max="6" width="9.109375" customWidth="1"/>
    <col min="7" max="7" width="9" customWidth="1"/>
    <col min="8" max="10" width="10.6640625" customWidth="1"/>
    <col min="11" max="11" width="9.109375" customWidth="1"/>
    <col min="12" max="12" width="13.44140625" customWidth="1"/>
    <col min="13" max="13" width="10.6640625" customWidth="1"/>
    <col min="14" max="14" width="9.109375" customWidth="1"/>
    <col min="15" max="16" width="10.6640625" customWidth="1"/>
    <col min="17" max="17" width="8.5546875" customWidth="1"/>
    <col min="18" max="18" width="10.6640625" customWidth="1"/>
    <col min="19" max="19" width="9.109375" customWidth="1"/>
    <col min="20" max="20" width="10.6640625" customWidth="1"/>
    <col min="21" max="21" width="9.109375" customWidth="1"/>
    <col min="22" max="22" width="9.44140625" customWidth="1"/>
    <col min="23" max="26" width="10.6640625" customWidth="1"/>
    <col min="27" max="28" width="9.44140625" customWidth="1"/>
    <col min="29" max="29" width="8.6640625" customWidth="1"/>
    <col min="30" max="31" width="10.6640625" customWidth="1"/>
    <col min="32" max="34" width="9.109375" customWidth="1"/>
    <col min="35" max="36" width="10.6640625" customWidth="1"/>
    <col min="37" max="37" width="9.88671875" customWidth="1"/>
    <col min="38" max="38" width="10.6640625" customWidth="1"/>
    <col min="39" max="39" width="8.6640625" customWidth="1"/>
    <col min="40" max="40" width="10.6640625" customWidth="1"/>
    <col min="41" max="41" width="9" customWidth="1"/>
    <col min="42" max="44" width="8" customWidth="1"/>
    <col min="45" max="45" width="21.33203125" customWidth="1"/>
    <col min="46" max="46" width="9" customWidth="1"/>
    <col min="47" max="47" width="11.44140625" customWidth="1"/>
    <col min="48" max="48" width="10.109375" customWidth="1"/>
    <col min="49" max="49" width="11.33203125" customWidth="1"/>
    <col min="50" max="50" width="10.109375" customWidth="1"/>
    <col min="51" max="53" width="14.44140625" customWidth="1"/>
  </cols>
  <sheetData>
    <row r="1" spans="1:53" ht="23.25" customHeight="1" x14ac:dyDescent="0.45">
      <c r="A1" s="1" t="s">
        <v>0</v>
      </c>
      <c r="B1" s="2"/>
      <c r="C1" s="2"/>
      <c r="D1" s="2"/>
      <c r="E1" s="2"/>
      <c r="F1" s="3"/>
      <c r="G1" s="2"/>
      <c r="H1" s="2"/>
      <c r="U1" s="4"/>
      <c r="V1" s="5"/>
      <c r="W1" s="5"/>
      <c r="X1" s="5"/>
      <c r="Y1" s="5"/>
      <c r="Z1" s="6"/>
      <c r="AA1" s="5"/>
      <c r="AB1" s="5"/>
      <c r="AC1" s="5"/>
      <c r="AD1" s="2"/>
      <c r="AE1" s="3"/>
      <c r="AF1" s="2"/>
      <c r="AG1" s="2"/>
      <c r="AH1" s="2"/>
      <c r="AI1" s="2"/>
      <c r="AJ1" s="3"/>
      <c r="AQ1" s="7"/>
      <c r="AX1" s="8"/>
    </row>
    <row r="2" spans="1:53" ht="15.75" customHeight="1" x14ac:dyDescent="0.3">
      <c r="B2" s="9" t="s">
        <v>1</v>
      </c>
      <c r="C2" s="9" t="s">
        <v>2</v>
      </c>
      <c r="D2" s="9" t="s">
        <v>3</v>
      </c>
      <c r="E2" s="9" t="s">
        <v>4</v>
      </c>
      <c r="F2" s="10" t="s">
        <v>5</v>
      </c>
      <c r="G2" s="11" t="s">
        <v>1</v>
      </c>
      <c r="H2" s="11" t="s">
        <v>2</v>
      </c>
      <c r="I2" s="11" t="s">
        <v>3</v>
      </c>
      <c r="J2" s="11" t="s">
        <v>4</v>
      </c>
      <c r="K2" s="12" t="s">
        <v>5</v>
      </c>
      <c r="L2" s="13" t="s">
        <v>1</v>
      </c>
      <c r="M2" s="13" t="s">
        <v>2</v>
      </c>
      <c r="N2" s="13" t="s">
        <v>3</v>
      </c>
      <c r="O2" s="13" t="s">
        <v>4</v>
      </c>
      <c r="P2" s="14" t="s">
        <v>5</v>
      </c>
      <c r="Q2" s="15" t="s">
        <v>1</v>
      </c>
      <c r="R2" s="15" t="s">
        <v>2</v>
      </c>
      <c r="S2" s="15" t="s">
        <v>3</v>
      </c>
      <c r="T2" s="15" t="s">
        <v>4</v>
      </c>
      <c r="U2" s="16" t="s">
        <v>5</v>
      </c>
      <c r="V2" s="13" t="s">
        <v>1</v>
      </c>
      <c r="W2" s="13" t="s">
        <v>2</v>
      </c>
      <c r="X2" s="13" t="s">
        <v>3</v>
      </c>
      <c r="Y2" s="13" t="s">
        <v>4</v>
      </c>
      <c r="Z2" s="17" t="s">
        <v>6</v>
      </c>
      <c r="AA2" s="18" t="s">
        <v>1</v>
      </c>
      <c r="AB2" s="18" t="s">
        <v>2</v>
      </c>
      <c r="AC2" s="18" t="s">
        <v>3</v>
      </c>
      <c r="AD2" s="18" t="s">
        <v>4</v>
      </c>
      <c r="AE2" s="19" t="s">
        <v>5</v>
      </c>
      <c r="AF2" s="20" t="s">
        <v>1</v>
      </c>
      <c r="AG2" s="20" t="s">
        <v>2</v>
      </c>
      <c r="AH2" s="20" t="s">
        <v>3</v>
      </c>
      <c r="AI2" s="20" t="s">
        <v>4</v>
      </c>
      <c r="AJ2" s="21" t="s">
        <v>5</v>
      </c>
      <c r="AK2" s="22" t="s">
        <v>1</v>
      </c>
      <c r="AL2" s="22" t="s">
        <v>2</v>
      </c>
      <c r="AM2" s="22" t="s">
        <v>3</v>
      </c>
      <c r="AN2" s="22" t="s">
        <v>4</v>
      </c>
      <c r="AO2" s="23" t="s">
        <v>5</v>
      </c>
      <c r="AT2" s="24" t="s">
        <v>1</v>
      </c>
      <c r="AU2" s="24" t="s">
        <v>2</v>
      </c>
      <c r="AV2" s="24" t="s">
        <v>3</v>
      </c>
      <c r="AW2" s="24" t="s">
        <v>4</v>
      </c>
      <c r="AX2" s="25" t="s">
        <v>5</v>
      </c>
    </row>
    <row r="3" spans="1:53" ht="27" customHeight="1" x14ac:dyDescent="0.3">
      <c r="A3" s="26"/>
      <c r="B3" s="27" t="s">
        <v>7</v>
      </c>
      <c r="C3" s="28"/>
      <c r="D3" s="28"/>
      <c r="E3" s="28"/>
      <c r="F3" s="27"/>
      <c r="G3" s="29" t="s">
        <v>8</v>
      </c>
      <c r="H3" s="30"/>
      <c r="I3" s="30"/>
      <c r="J3" s="30"/>
      <c r="K3" s="30"/>
      <c r="L3" s="31" t="s">
        <v>9</v>
      </c>
      <c r="M3" s="31"/>
      <c r="N3" s="31"/>
      <c r="O3" s="31"/>
      <c r="P3" s="32"/>
      <c r="Q3" s="33" t="s">
        <v>10</v>
      </c>
      <c r="R3" s="34"/>
      <c r="S3" s="34"/>
      <c r="T3" s="34"/>
      <c r="U3" s="35"/>
      <c r="V3" s="36" t="s">
        <v>11</v>
      </c>
      <c r="W3" s="37"/>
      <c r="X3" s="37"/>
      <c r="Y3" s="37"/>
      <c r="Z3" s="38"/>
      <c r="AA3" s="39" t="s">
        <v>12</v>
      </c>
      <c r="AB3" s="40"/>
      <c r="AC3" s="40"/>
      <c r="AD3" s="40"/>
      <c r="AE3" s="41"/>
      <c r="AF3" s="42" t="s">
        <v>13</v>
      </c>
      <c r="AG3" s="43"/>
      <c r="AH3" s="43"/>
      <c r="AI3" s="43"/>
      <c r="AJ3" s="42"/>
      <c r="AK3" s="44" t="s">
        <v>14</v>
      </c>
      <c r="AL3" s="45"/>
      <c r="AM3" s="45"/>
      <c r="AN3" s="45"/>
      <c r="AO3" s="45"/>
      <c r="AT3" s="46" t="s">
        <v>15</v>
      </c>
      <c r="AU3" s="47"/>
      <c r="AV3" s="47"/>
      <c r="AW3" s="47"/>
      <c r="AX3" s="48"/>
      <c r="BA3" s="7"/>
    </row>
    <row r="4" spans="1:53" ht="14.25" customHeight="1" x14ac:dyDescent="0.3">
      <c r="A4" s="49" t="s">
        <v>16</v>
      </c>
      <c r="B4" s="49"/>
      <c r="C4" s="49"/>
      <c r="D4" s="49"/>
      <c r="E4" s="49"/>
      <c r="F4" s="50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50"/>
      <c r="V4" s="49"/>
      <c r="W4" s="49"/>
      <c r="X4" s="49"/>
      <c r="Y4" s="49"/>
      <c r="Z4" s="50"/>
      <c r="AA4" s="51"/>
      <c r="AB4" s="52"/>
      <c r="AC4" s="53"/>
      <c r="AD4" s="53"/>
      <c r="AE4" s="50"/>
      <c r="AF4" s="49"/>
      <c r="AG4" s="49"/>
      <c r="AH4" s="49"/>
      <c r="AI4" s="49"/>
      <c r="AJ4" s="50"/>
      <c r="AK4" s="49"/>
      <c r="AL4" s="49"/>
      <c r="AM4" s="49"/>
      <c r="AN4" s="49"/>
      <c r="AO4" s="49"/>
      <c r="AP4" s="2"/>
      <c r="AQ4" s="2"/>
      <c r="AR4" s="2"/>
      <c r="AS4" s="2"/>
      <c r="AT4" s="49"/>
      <c r="AU4" s="2"/>
      <c r="AV4" s="2"/>
      <c r="AW4" s="2"/>
      <c r="AX4" s="3"/>
    </row>
    <row r="5" spans="1:53" ht="14.25" customHeight="1" x14ac:dyDescent="0.3">
      <c r="A5" s="54"/>
      <c r="B5" s="55"/>
      <c r="C5" s="55"/>
      <c r="D5" s="55"/>
      <c r="E5" s="55"/>
      <c r="F5" s="56"/>
      <c r="G5" s="57"/>
      <c r="H5" s="57"/>
      <c r="I5" s="57"/>
      <c r="J5" s="57"/>
      <c r="K5" s="57"/>
      <c r="L5" s="58"/>
      <c r="M5" s="58"/>
      <c r="N5" s="58"/>
      <c r="O5" s="58"/>
      <c r="P5" s="58"/>
      <c r="Q5" s="59"/>
      <c r="R5" s="59"/>
      <c r="S5" s="59"/>
      <c r="T5" s="59"/>
      <c r="U5" s="60"/>
      <c r="V5" s="58"/>
      <c r="W5" s="58"/>
      <c r="X5" s="58"/>
      <c r="Y5" s="58"/>
      <c r="Z5" s="61"/>
      <c r="AA5" s="62"/>
      <c r="AB5" s="63"/>
      <c r="AC5" s="64"/>
      <c r="AD5" s="64"/>
      <c r="AE5" s="65"/>
      <c r="AF5" s="66"/>
      <c r="AG5" s="66"/>
      <c r="AH5" s="66"/>
      <c r="AI5" s="66"/>
      <c r="AJ5" s="67"/>
      <c r="AK5" s="68"/>
      <c r="AL5" s="69"/>
      <c r="AM5" s="69"/>
      <c r="AN5" s="69"/>
      <c r="AO5" s="69"/>
      <c r="AS5" s="7" t="s">
        <v>17</v>
      </c>
      <c r="AT5" s="47">
        <v>45000</v>
      </c>
      <c r="AU5" s="47">
        <v>64248.27</v>
      </c>
      <c r="AV5" s="70">
        <v>60000</v>
      </c>
      <c r="AW5" s="70">
        <v>44081</v>
      </c>
      <c r="AX5" s="71">
        <v>10000</v>
      </c>
      <c r="BA5" s="7"/>
    </row>
    <row r="6" spans="1:53" ht="14.25" customHeight="1" x14ac:dyDescent="0.3">
      <c r="A6" s="54" t="s">
        <v>18</v>
      </c>
      <c r="B6" s="55"/>
      <c r="C6" s="55"/>
      <c r="D6" s="55"/>
      <c r="E6" s="55"/>
      <c r="F6" s="56"/>
      <c r="G6" s="57">
        <v>5000</v>
      </c>
      <c r="H6" s="57">
        <v>2080</v>
      </c>
      <c r="I6" s="57">
        <v>5500</v>
      </c>
      <c r="J6" s="57">
        <v>1370</v>
      </c>
      <c r="K6" s="57">
        <v>5500</v>
      </c>
      <c r="L6" s="58"/>
      <c r="M6" s="58"/>
      <c r="N6" s="58"/>
      <c r="O6" s="58"/>
      <c r="P6" s="58"/>
      <c r="Q6" s="59">
        <v>7200</v>
      </c>
      <c r="R6" s="59">
        <v>5727.48</v>
      </c>
      <c r="S6" s="59">
        <v>6000</v>
      </c>
      <c r="T6" s="59">
        <v>4120.82</v>
      </c>
      <c r="U6" s="60">
        <v>5500</v>
      </c>
      <c r="V6" s="58"/>
      <c r="W6" s="58"/>
      <c r="X6" s="58">
        <v>200</v>
      </c>
      <c r="Y6" s="58">
        <v>0</v>
      </c>
      <c r="Z6" s="61"/>
      <c r="AA6" s="62">
        <v>4000</v>
      </c>
      <c r="AB6" s="63">
        <v>1680</v>
      </c>
      <c r="AC6" s="64">
        <v>2700</v>
      </c>
      <c r="AD6" s="64">
        <v>0</v>
      </c>
      <c r="AE6" s="65"/>
      <c r="AF6" s="66">
        <v>3000</v>
      </c>
      <c r="AG6" s="66"/>
      <c r="AH6" s="66">
        <v>3000</v>
      </c>
      <c r="AI6" s="66">
        <v>2568.94</v>
      </c>
      <c r="AJ6" s="67">
        <v>3000</v>
      </c>
      <c r="AK6" s="68"/>
      <c r="AL6" s="69"/>
      <c r="AM6" s="69"/>
      <c r="AN6" s="69"/>
      <c r="AO6" s="69"/>
      <c r="AS6" s="7" t="s">
        <v>19</v>
      </c>
      <c r="AT6" s="47"/>
      <c r="AU6" s="47"/>
      <c r="AV6" s="47"/>
      <c r="AW6" s="47"/>
      <c r="AX6" s="48"/>
    </row>
    <row r="7" spans="1:53" ht="14.25" customHeight="1" x14ac:dyDescent="0.3">
      <c r="A7" s="54" t="s">
        <v>20</v>
      </c>
      <c r="B7" s="55"/>
      <c r="C7" s="55"/>
      <c r="D7" s="55"/>
      <c r="E7" s="55"/>
      <c r="F7" s="56"/>
      <c r="G7" s="57">
        <v>4500</v>
      </c>
      <c r="H7" s="57"/>
      <c r="I7" s="57"/>
      <c r="J7" s="72"/>
      <c r="K7" s="57"/>
      <c r="L7" s="58"/>
      <c r="M7" s="58"/>
      <c r="N7" s="58"/>
      <c r="O7" s="58"/>
      <c r="P7" s="58"/>
      <c r="Q7" s="59"/>
      <c r="R7" s="59"/>
      <c r="S7" s="59"/>
      <c r="T7" s="59"/>
      <c r="U7" s="60"/>
      <c r="V7" s="58"/>
      <c r="W7" s="58"/>
      <c r="X7" s="58"/>
      <c r="Y7" s="58"/>
      <c r="Z7" s="61"/>
      <c r="AA7" s="62"/>
      <c r="AB7" s="63"/>
      <c r="AC7" s="64"/>
      <c r="AD7" s="64"/>
      <c r="AE7" s="65"/>
      <c r="AF7" s="66">
        <v>1500</v>
      </c>
      <c r="AG7" s="66"/>
      <c r="AH7" s="66">
        <v>1500</v>
      </c>
      <c r="AI7" s="66">
        <v>1640</v>
      </c>
      <c r="AJ7" s="67">
        <v>1500</v>
      </c>
      <c r="AK7" s="68"/>
      <c r="AL7" s="69"/>
      <c r="AM7" s="69"/>
      <c r="AN7" s="69"/>
      <c r="AO7" s="69"/>
      <c r="AT7" s="47"/>
      <c r="AU7" s="47"/>
      <c r="AV7" s="47"/>
      <c r="AW7" s="47"/>
      <c r="AX7" s="48"/>
      <c r="BA7" s="7"/>
    </row>
    <row r="8" spans="1:53" ht="14.25" customHeight="1" x14ac:dyDescent="0.3">
      <c r="A8" s="54" t="s">
        <v>21</v>
      </c>
      <c r="B8" s="55"/>
      <c r="C8" s="55"/>
      <c r="D8" s="55"/>
      <c r="E8" s="55"/>
      <c r="F8" s="56"/>
      <c r="G8" s="57">
        <v>2000</v>
      </c>
      <c r="H8" s="57">
        <v>7293.35</v>
      </c>
      <c r="I8" s="57">
        <v>7500</v>
      </c>
      <c r="J8" s="57">
        <v>7136.65</v>
      </c>
      <c r="K8" s="57">
        <v>7500</v>
      </c>
      <c r="L8" s="58"/>
      <c r="M8" s="58"/>
      <c r="N8" s="58"/>
      <c r="O8" s="58"/>
      <c r="P8" s="58"/>
      <c r="Q8" s="59">
        <v>15100</v>
      </c>
      <c r="R8" s="59">
        <v>8596</v>
      </c>
      <c r="S8" s="59">
        <v>9000</v>
      </c>
      <c r="T8" s="59">
        <v>8013.3</v>
      </c>
      <c r="U8" s="60">
        <v>9000</v>
      </c>
      <c r="V8" s="58"/>
      <c r="W8" s="58"/>
      <c r="X8" s="58"/>
      <c r="Y8" s="58"/>
      <c r="Z8" s="61"/>
      <c r="AA8" s="62">
        <v>6000</v>
      </c>
      <c r="AB8" s="63">
        <v>3832.1</v>
      </c>
      <c r="AC8" s="64">
        <v>5000</v>
      </c>
      <c r="AD8" s="64">
        <v>378.3</v>
      </c>
      <c r="AE8" s="65">
        <v>500</v>
      </c>
      <c r="AF8" s="66">
        <v>500</v>
      </c>
      <c r="AG8" s="66"/>
      <c r="AH8" s="66">
        <v>500</v>
      </c>
      <c r="AI8" s="66">
        <v>1517.58</v>
      </c>
      <c r="AJ8" s="67">
        <v>1000</v>
      </c>
      <c r="AK8" s="68"/>
      <c r="AL8" s="69"/>
      <c r="AM8" s="69"/>
      <c r="AN8" s="69"/>
      <c r="AO8" s="69"/>
      <c r="AS8" s="7" t="s">
        <v>22</v>
      </c>
      <c r="AT8" s="47">
        <v>3000</v>
      </c>
      <c r="AU8" s="47">
        <v>4321.45</v>
      </c>
      <c r="AV8" s="47">
        <v>4000</v>
      </c>
      <c r="AW8" s="47">
        <v>2937.85</v>
      </c>
      <c r="AX8" s="48"/>
    </row>
    <row r="9" spans="1:53" ht="14.25" customHeight="1" x14ac:dyDescent="0.3">
      <c r="A9" s="73" t="s">
        <v>23</v>
      </c>
      <c r="B9" s="55"/>
      <c r="C9" s="55"/>
      <c r="D9" s="55"/>
      <c r="E9" s="55"/>
      <c r="F9" s="56"/>
      <c r="G9" s="57"/>
      <c r="H9" s="57"/>
      <c r="I9" s="57"/>
      <c r="J9" s="72"/>
      <c r="K9" s="57"/>
      <c r="L9" s="58">
        <v>1000</v>
      </c>
      <c r="M9" s="58"/>
      <c r="N9" s="58">
        <v>700</v>
      </c>
      <c r="O9" s="58">
        <v>0</v>
      </c>
      <c r="P9" s="58">
        <v>350</v>
      </c>
      <c r="Q9" s="59"/>
      <c r="R9" s="59"/>
      <c r="S9" s="59"/>
      <c r="T9" s="59"/>
      <c r="U9" s="60"/>
      <c r="V9" s="58"/>
      <c r="W9" s="58"/>
      <c r="X9" s="58"/>
      <c r="Y9" s="58"/>
      <c r="Z9" s="61"/>
      <c r="AA9" s="62"/>
      <c r="AB9" s="63"/>
      <c r="AC9" s="64"/>
      <c r="AD9" s="64"/>
      <c r="AE9" s="65"/>
      <c r="AF9" s="66"/>
      <c r="AG9" s="66"/>
      <c r="AH9" s="66"/>
      <c r="AI9" s="66"/>
      <c r="AJ9" s="67"/>
      <c r="AK9" s="68">
        <v>1000</v>
      </c>
      <c r="AL9" s="69">
        <v>600</v>
      </c>
      <c r="AM9" s="69">
        <v>800</v>
      </c>
      <c r="AN9" s="69">
        <v>200</v>
      </c>
      <c r="AO9" s="69">
        <v>600</v>
      </c>
      <c r="AT9" s="47"/>
      <c r="AU9" s="47"/>
      <c r="AV9" s="47"/>
      <c r="AW9" s="47"/>
      <c r="AX9" s="48"/>
      <c r="BA9" s="7"/>
    </row>
    <row r="10" spans="1:53" ht="14.25" customHeight="1" x14ac:dyDescent="0.3">
      <c r="A10" s="74" t="s">
        <v>24</v>
      </c>
      <c r="B10" s="55"/>
      <c r="C10" s="55">
        <v>930</v>
      </c>
      <c r="D10" s="55"/>
      <c r="E10" s="55"/>
      <c r="F10" s="56">
        <v>500</v>
      </c>
      <c r="G10" s="57"/>
      <c r="H10" s="57">
        <v>173.4</v>
      </c>
      <c r="I10" s="57"/>
      <c r="J10" s="57">
        <v>485</v>
      </c>
      <c r="K10" s="57"/>
      <c r="L10" s="58"/>
      <c r="M10" s="58">
        <v>120</v>
      </c>
      <c r="N10" s="58">
        <v>300</v>
      </c>
      <c r="O10" s="58">
        <v>65</v>
      </c>
      <c r="P10" s="58">
        <v>65</v>
      </c>
      <c r="Q10" s="59"/>
      <c r="R10" s="59">
        <f>765.33+5369.28+3366.6</f>
        <v>9501.2099999999991</v>
      </c>
      <c r="S10" s="59">
        <v>4000</v>
      </c>
      <c r="T10" s="59">
        <f>4732.2+2200+510.03</f>
        <v>7442.23</v>
      </c>
      <c r="U10" s="60">
        <f>2000+500</f>
        <v>2500</v>
      </c>
      <c r="V10" s="58">
        <v>500</v>
      </c>
      <c r="W10" s="58">
        <v>382.62</v>
      </c>
      <c r="X10" s="58">
        <v>500</v>
      </c>
      <c r="Y10" s="58">
        <v>0</v>
      </c>
      <c r="Z10" s="61"/>
      <c r="AA10" s="62">
        <v>1500</v>
      </c>
      <c r="AB10" s="63">
        <f>6765.22+810+900+2250+1760</f>
        <v>12485.220000000001</v>
      </c>
      <c r="AC10" s="64">
        <v>11500</v>
      </c>
      <c r="AD10" s="64">
        <f>1450+200+15.97</f>
        <v>1665.97</v>
      </c>
      <c r="AE10" s="65">
        <v>9000</v>
      </c>
      <c r="AF10" s="66"/>
      <c r="AG10" s="66">
        <v>382.67</v>
      </c>
      <c r="AH10" s="66"/>
      <c r="AI10" s="66"/>
      <c r="AJ10" s="67"/>
      <c r="AK10" s="68"/>
      <c r="AL10" s="69"/>
      <c r="AM10" s="69"/>
      <c r="AN10" s="69"/>
      <c r="AO10" s="69"/>
      <c r="AS10" s="7" t="s">
        <v>25</v>
      </c>
      <c r="AT10" s="47"/>
      <c r="AU10" s="47">
        <f>264.95+2405</f>
        <v>2669.95</v>
      </c>
      <c r="AV10" s="47">
        <v>1300</v>
      </c>
      <c r="AW10" s="47">
        <f>550+446.32</f>
        <v>996.31999999999994</v>
      </c>
      <c r="AX10" s="48"/>
    </row>
    <row r="11" spans="1:53" ht="14.25" customHeight="1" x14ac:dyDescent="0.3">
      <c r="A11" s="54" t="s">
        <v>26</v>
      </c>
      <c r="B11" s="55"/>
      <c r="C11" s="55"/>
      <c r="D11" s="55"/>
      <c r="E11" s="55"/>
      <c r="F11" s="56"/>
      <c r="G11" s="57"/>
      <c r="H11" s="57"/>
      <c r="I11" s="57"/>
      <c r="J11" s="72"/>
      <c r="K11" s="57"/>
      <c r="L11" s="58"/>
      <c r="M11" s="58"/>
      <c r="N11" s="58"/>
      <c r="O11" s="58"/>
      <c r="P11" s="58"/>
      <c r="Q11" s="59">
        <v>2000</v>
      </c>
      <c r="R11" s="59">
        <v>1600</v>
      </c>
      <c r="S11" s="59">
        <v>1400</v>
      </c>
      <c r="T11" s="59">
        <v>1100</v>
      </c>
      <c r="U11" s="60">
        <v>1400</v>
      </c>
      <c r="V11" s="58"/>
      <c r="W11" s="58"/>
      <c r="X11" s="58"/>
      <c r="Y11" s="58"/>
      <c r="Z11" s="61"/>
      <c r="AA11" s="62">
        <v>10000</v>
      </c>
      <c r="AB11" s="63">
        <f>1700+6200</f>
        <v>7900</v>
      </c>
      <c r="AC11" s="64">
        <v>8000</v>
      </c>
      <c r="AD11" s="64">
        <v>7000</v>
      </c>
      <c r="AE11" s="65">
        <v>2000</v>
      </c>
      <c r="AF11" s="66">
        <v>5500</v>
      </c>
      <c r="AG11" s="66">
        <v>140</v>
      </c>
      <c r="AH11" s="66">
        <v>5500</v>
      </c>
      <c r="AI11" s="66">
        <v>5383.7</v>
      </c>
      <c r="AJ11" s="67">
        <v>5500</v>
      </c>
      <c r="AK11" s="68"/>
      <c r="AL11" s="69"/>
      <c r="AM11" s="69"/>
      <c r="AN11" s="69"/>
      <c r="AO11" s="69"/>
      <c r="AT11" s="47"/>
      <c r="AU11" s="47"/>
      <c r="AV11" s="47"/>
      <c r="AW11" s="47"/>
      <c r="AX11" s="48"/>
    </row>
    <row r="12" spans="1:53" ht="14.25" customHeight="1" x14ac:dyDescent="0.3">
      <c r="A12" s="54" t="s">
        <v>27</v>
      </c>
      <c r="B12" s="55"/>
      <c r="C12" s="55"/>
      <c r="D12" s="55"/>
      <c r="E12" s="55"/>
      <c r="F12" s="56"/>
      <c r="G12" s="57"/>
      <c r="H12" s="57"/>
      <c r="I12" s="57"/>
      <c r="J12" s="72"/>
      <c r="K12" s="57"/>
      <c r="L12" s="58"/>
      <c r="M12" s="58"/>
      <c r="N12" s="58"/>
      <c r="O12" s="58"/>
      <c r="P12" s="58"/>
      <c r="Q12" s="59"/>
      <c r="R12" s="59"/>
      <c r="S12" s="59"/>
      <c r="T12" s="59"/>
      <c r="U12" s="60"/>
      <c r="V12" s="58"/>
      <c r="W12" s="58">
        <v>300</v>
      </c>
      <c r="X12" s="58">
        <v>1000</v>
      </c>
      <c r="Y12" s="58">
        <v>100</v>
      </c>
      <c r="Z12" s="61">
        <v>500</v>
      </c>
      <c r="AA12" s="62">
        <v>10000</v>
      </c>
      <c r="AB12" s="63">
        <v>6020</v>
      </c>
      <c r="AC12" s="64">
        <v>10000</v>
      </c>
      <c r="AD12" s="64">
        <v>5247</v>
      </c>
      <c r="AE12" s="65">
        <v>6000</v>
      </c>
      <c r="AF12" s="66"/>
      <c r="AG12" s="66"/>
      <c r="AH12" s="66"/>
      <c r="AI12" s="66"/>
      <c r="AJ12" s="67"/>
      <c r="AK12" s="68"/>
      <c r="AL12" s="69"/>
      <c r="AM12" s="69"/>
      <c r="AN12" s="69"/>
      <c r="AO12" s="69"/>
      <c r="AS12" s="7" t="s">
        <v>27</v>
      </c>
      <c r="AT12" s="47"/>
      <c r="AU12" s="47"/>
      <c r="AV12" s="47">
        <v>500</v>
      </c>
      <c r="AW12" s="47">
        <v>1300</v>
      </c>
      <c r="AX12" s="48"/>
    </row>
    <row r="13" spans="1:53" ht="14.25" customHeight="1" x14ac:dyDescent="0.3">
      <c r="A13" s="54" t="s">
        <v>28</v>
      </c>
      <c r="B13" s="55"/>
      <c r="C13" s="55"/>
      <c r="D13" s="55"/>
      <c r="E13" s="55"/>
      <c r="F13" s="56"/>
      <c r="G13" s="57"/>
      <c r="H13" s="57"/>
      <c r="I13" s="57"/>
      <c r="J13" s="72"/>
      <c r="K13" s="57"/>
      <c r="L13" s="58"/>
      <c r="M13" s="58"/>
      <c r="N13" s="58"/>
      <c r="O13" s="58"/>
      <c r="P13" s="58"/>
      <c r="Q13" s="59"/>
      <c r="R13" s="59"/>
      <c r="S13" s="59"/>
      <c r="T13" s="59"/>
      <c r="U13" s="60"/>
      <c r="V13" s="58"/>
      <c r="W13" s="58"/>
      <c r="X13" s="58"/>
      <c r="Y13" s="58"/>
      <c r="Z13" s="61"/>
      <c r="AA13" s="62">
        <v>2500</v>
      </c>
      <c r="AB13" s="63">
        <v>4640</v>
      </c>
      <c r="AC13" s="64">
        <v>7000</v>
      </c>
      <c r="AD13" s="64">
        <v>240</v>
      </c>
      <c r="AE13" s="65"/>
      <c r="AF13" s="66"/>
      <c r="AG13" s="66"/>
      <c r="AH13" s="66"/>
      <c r="AI13" s="66"/>
      <c r="AJ13" s="67"/>
      <c r="AK13" s="68"/>
      <c r="AL13" s="69"/>
      <c r="AM13" s="69"/>
      <c r="AN13" s="69"/>
      <c r="AO13" s="69"/>
      <c r="AT13" s="47"/>
      <c r="AU13" s="47"/>
      <c r="AV13" s="47"/>
      <c r="AW13" s="47"/>
      <c r="AX13" s="48"/>
    </row>
    <row r="14" spans="1:53" ht="15.75" customHeight="1" x14ac:dyDescent="0.3">
      <c r="A14" s="7" t="s">
        <v>29</v>
      </c>
      <c r="B14" s="75">
        <v>7000</v>
      </c>
      <c r="C14" s="75">
        <v>7047</v>
      </c>
      <c r="D14" s="75">
        <v>7000</v>
      </c>
      <c r="E14" s="75">
        <v>4900</v>
      </c>
      <c r="F14" s="76">
        <v>5200</v>
      </c>
      <c r="G14" s="77"/>
      <c r="H14" s="77"/>
      <c r="I14" s="77"/>
      <c r="J14" s="78"/>
      <c r="K14" s="77"/>
      <c r="L14" s="79"/>
      <c r="M14" s="79"/>
      <c r="N14" s="79"/>
      <c r="O14" s="79"/>
      <c r="P14" s="79"/>
      <c r="Q14" s="80"/>
      <c r="R14" s="80"/>
      <c r="S14" s="80"/>
      <c r="T14" s="80"/>
      <c r="U14" s="81"/>
      <c r="V14" s="79"/>
      <c r="W14" s="79"/>
      <c r="X14" s="79"/>
      <c r="Y14" s="79"/>
      <c r="Z14" s="82"/>
      <c r="AA14" s="83"/>
      <c r="AB14" s="84"/>
      <c r="AC14" s="84"/>
      <c r="AD14" s="84"/>
      <c r="AE14" s="85"/>
      <c r="AF14" s="86"/>
      <c r="AG14" s="86"/>
      <c r="AH14" s="86"/>
      <c r="AI14" s="86"/>
      <c r="AJ14" s="87"/>
      <c r="AK14" s="88"/>
      <c r="AL14" s="69"/>
      <c r="AM14" s="69"/>
      <c r="AN14" s="69"/>
      <c r="AO14" s="69"/>
      <c r="AT14" s="89"/>
      <c r="AU14" s="89"/>
      <c r="AV14" s="89"/>
      <c r="AW14" s="89"/>
      <c r="AX14" s="90"/>
    </row>
    <row r="15" spans="1:53" ht="15.75" customHeight="1" x14ac:dyDescent="0.3">
      <c r="A15" s="91"/>
      <c r="B15" s="92">
        <f>SUM(B14)</f>
        <v>7000</v>
      </c>
      <c r="C15" s="92">
        <f>SUM(C5:C14)</f>
        <v>7977</v>
      </c>
      <c r="D15" s="92">
        <f>SUM(D14)</f>
        <v>7000</v>
      </c>
      <c r="E15" s="92">
        <f t="shared" ref="E15:F15" si="0">SUM(E10:E14)</f>
        <v>4900</v>
      </c>
      <c r="F15" s="93">
        <f t="shared" si="0"/>
        <v>5700</v>
      </c>
      <c r="G15" s="94">
        <f t="shared" ref="G15:K15" si="1">SUM(G6:G14)</f>
        <v>11500</v>
      </c>
      <c r="H15" s="94">
        <f t="shared" si="1"/>
        <v>9546.75</v>
      </c>
      <c r="I15" s="94">
        <f t="shared" si="1"/>
        <v>13000</v>
      </c>
      <c r="J15" s="94">
        <f t="shared" si="1"/>
        <v>8991.65</v>
      </c>
      <c r="K15" s="94">
        <f t="shared" si="1"/>
        <v>13000</v>
      </c>
      <c r="L15" s="95">
        <f t="shared" ref="L15:P15" si="2">SUM(L9:L14)</f>
        <v>1000</v>
      </c>
      <c r="M15" s="95">
        <f t="shared" si="2"/>
        <v>120</v>
      </c>
      <c r="N15" s="95">
        <f t="shared" si="2"/>
        <v>1000</v>
      </c>
      <c r="O15" s="95">
        <f t="shared" si="2"/>
        <v>65</v>
      </c>
      <c r="P15" s="95">
        <f t="shared" si="2"/>
        <v>415</v>
      </c>
      <c r="Q15" s="96">
        <f t="shared" ref="Q15:T15" si="3">SUM(Q5:Q14)</f>
        <v>24300</v>
      </c>
      <c r="R15" s="96">
        <f t="shared" si="3"/>
        <v>25424.69</v>
      </c>
      <c r="S15" s="96">
        <f t="shared" si="3"/>
        <v>20400</v>
      </c>
      <c r="T15" s="96">
        <f t="shared" si="3"/>
        <v>20676.349999999999</v>
      </c>
      <c r="U15" s="97">
        <f>SUM(U6:U14)</f>
        <v>18400</v>
      </c>
      <c r="V15" s="95">
        <f t="shared" ref="V15:Y15" si="4">SUM(V5:V14)</f>
        <v>500</v>
      </c>
      <c r="W15" s="95">
        <f t="shared" si="4"/>
        <v>682.62</v>
      </c>
      <c r="X15" s="95">
        <f t="shared" si="4"/>
        <v>1700</v>
      </c>
      <c r="Y15" s="95">
        <f t="shared" si="4"/>
        <v>100</v>
      </c>
      <c r="Z15" s="98">
        <f>SUM(Z12:Z14)</f>
        <v>500</v>
      </c>
      <c r="AA15" s="99">
        <f t="shared" ref="AA15:AC15" si="5">SUM(AA4:AA14)</f>
        <v>34000</v>
      </c>
      <c r="AB15" s="99">
        <f t="shared" si="5"/>
        <v>36557.32</v>
      </c>
      <c r="AC15" s="99">
        <f t="shared" si="5"/>
        <v>44200</v>
      </c>
      <c r="AD15" s="99">
        <f t="shared" ref="AD15:AE15" si="6">SUM(AD6:AD14)</f>
        <v>14531.27</v>
      </c>
      <c r="AE15" s="100">
        <f t="shared" si="6"/>
        <v>17500</v>
      </c>
      <c r="AF15" s="101">
        <f t="shared" ref="AF15:AI15" si="7">SUM(AF5:AF14)</f>
        <v>10500</v>
      </c>
      <c r="AG15" s="101">
        <f t="shared" si="7"/>
        <v>522.67000000000007</v>
      </c>
      <c r="AH15" s="101">
        <f t="shared" si="7"/>
        <v>10500</v>
      </c>
      <c r="AI15" s="101">
        <f t="shared" si="7"/>
        <v>11110.220000000001</v>
      </c>
      <c r="AJ15" s="102">
        <f>SUM(AJ6:AJ14)</f>
        <v>11000</v>
      </c>
      <c r="AK15" s="103">
        <f t="shared" ref="AK15:AO15" si="8">SUM(AK9:AK14)</f>
        <v>1000</v>
      </c>
      <c r="AL15" s="103">
        <f t="shared" si="8"/>
        <v>600</v>
      </c>
      <c r="AM15" s="103">
        <f t="shared" si="8"/>
        <v>800</v>
      </c>
      <c r="AN15" s="103">
        <f t="shared" si="8"/>
        <v>200</v>
      </c>
      <c r="AO15" s="104">
        <f t="shared" si="8"/>
        <v>600</v>
      </c>
      <c r="AP15" s="105"/>
      <c r="AQ15" s="105"/>
      <c r="AR15" s="105"/>
      <c r="AS15" s="105"/>
      <c r="AT15" s="106">
        <f>SUM(AT4:AT14)</f>
        <v>48000</v>
      </c>
      <c r="AU15" s="91">
        <f t="shared" ref="AU15:AX15" si="9">SUM(AU5:AU14)</f>
        <v>71239.67</v>
      </c>
      <c r="AV15" s="107">
        <f t="shared" si="9"/>
        <v>65800</v>
      </c>
      <c r="AW15" s="107">
        <f t="shared" si="9"/>
        <v>49315.17</v>
      </c>
      <c r="AX15" s="108">
        <f t="shared" si="9"/>
        <v>10000</v>
      </c>
    </row>
    <row r="16" spans="1:53" ht="14.25" customHeight="1" x14ac:dyDescent="0.3">
      <c r="A16" s="2"/>
      <c r="B16" s="2"/>
      <c r="C16" s="2"/>
      <c r="D16" s="2"/>
      <c r="E16" s="2"/>
      <c r="F16" s="3"/>
      <c r="G16" s="2"/>
      <c r="H16" s="2"/>
      <c r="I16" s="2"/>
      <c r="J16" s="109"/>
      <c r="K16" s="2"/>
      <c r="L16" s="2"/>
      <c r="M16" s="2"/>
      <c r="N16" s="2"/>
      <c r="O16" s="2"/>
      <c r="P16" s="2"/>
      <c r="Q16" s="2"/>
      <c r="R16" s="2"/>
      <c r="S16" s="2"/>
      <c r="T16" s="2"/>
      <c r="U16" s="3"/>
      <c r="V16" s="2"/>
      <c r="W16" s="2"/>
      <c r="X16" s="2"/>
      <c r="Y16" s="2"/>
      <c r="Z16" s="3"/>
      <c r="AA16" s="2"/>
      <c r="AB16" s="2"/>
      <c r="AC16" s="2"/>
      <c r="AD16" s="2"/>
      <c r="AE16" s="3"/>
      <c r="AF16" s="2"/>
      <c r="AG16" s="2"/>
      <c r="AH16" s="2"/>
      <c r="AI16" s="2"/>
      <c r="AJ16" s="3"/>
      <c r="AK16" s="2"/>
      <c r="AL16" s="2"/>
      <c r="AM16" s="2"/>
      <c r="AN16" s="2"/>
      <c r="AO16" s="2"/>
      <c r="AP16" s="2"/>
      <c r="AQ16" s="2"/>
      <c r="AR16" s="2"/>
      <c r="AS16" s="2"/>
      <c r="AT16" s="7"/>
      <c r="AU16" s="7"/>
      <c r="AV16" s="7"/>
      <c r="AW16" s="7"/>
      <c r="AX16" s="8"/>
    </row>
    <row r="17" spans="1:50" ht="14.25" customHeight="1" x14ac:dyDescent="0.3">
      <c r="A17" s="49" t="s">
        <v>30</v>
      </c>
      <c r="B17" s="49"/>
      <c r="C17" s="49"/>
      <c r="D17" s="49"/>
      <c r="E17" s="49"/>
      <c r="F17" s="50"/>
      <c r="G17" s="110"/>
      <c r="H17" s="49"/>
      <c r="I17" s="49"/>
      <c r="J17" s="111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50"/>
      <c r="V17" s="49"/>
      <c r="W17" s="49"/>
      <c r="X17" s="49"/>
      <c r="Y17" s="49"/>
      <c r="Z17" s="50"/>
      <c r="AA17" s="49"/>
      <c r="AB17" s="49"/>
      <c r="AC17" s="49"/>
      <c r="AD17" s="49"/>
      <c r="AE17" s="50"/>
      <c r="AF17" s="49"/>
      <c r="AG17" s="49"/>
      <c r="AH17" s="49"/>
      <c r="AI17" s="49"/>
      <c r="AJ17" s="50"/>
      <c r="AK17" s="49"/>
      <c r="AL17" s="49"/>
      <c r="AM17" s="49"/>
      <c r="AN17" s="49"/>
      <c r="AO17" s="49"/>
      <c r="AP17" s="2"/>
      <c r="AQ17" s="2"/>
      <c r="AR17" s="2"/>
      <c r="AS17" s="2"/>
      <c r="AT17" s="105"/>
      <c r="AU17" s="7"/>
      <c r="AV17" s="7"/>
      <c r="AW17" s="7"/>
      <c r="AX17" s="8"/>
    </row>
    <row r="18" spans="1:50" ht="14.25" customHeight="1" x14ac:dyDescent="0.3">
      <c r="A18" s="47" t="s">
        <v>31</v>
      </c>
      <c r="B18" s="112">
        <v>1500</v>
      </c>
      <c r="C18" s="112"/>
      <c r="D18" s="112"/>
      <c r="E18" s="112"/>
      <c r="F18" s="113"/>
      <c r="G18" s="114">
        <v>2000</v>
      </c>
      <c r="H18" s="114"/>
      <c r="I18" s="114">
        <v>2000</v>
      </c>
      <c r="J18" s="115"/>
      <c r="K18" s="114">
        <v>2000</v>
      </c>
      <c r="L18" s="116">
        <v>750</v>
      </c>
      <c r="M18" s="116"/>
      <c r="N18" s="116"/>
      <c r="O18" s="116"/>
      <c r="P18" s="116"/>
      <c r="Q18" s="117"/>
      <c r="R18" s="117"/>
      <c r="S18" s="117"/>
      <c r="T18" s="117">
        <v>263.61</v>
      </c>
      <c r="U18" s="118"/>
      <c r="V18" s="116"/>
      <c r="W18" s="116"/>
      <c r="X18" s="116"/>
      <c r="Y18" s="116"/>
      <c r="Z18" s="119"/>
      <c r="AA18" s="62"/>
      <c r="AB18" s="62"/>
      <c r="AC18" s="62"/>
      <c r="AD18" s="62">
        <v>174.79</v>
      </c>
      <c r="AE18" s="120"/>
      <c r="AF18" s="121"/>
      <c r="AG18" s="121"/>
      <c r="AH18" s="121"/>
      <c r="AI18" s="121"/>
      <c r="AJ18" s="122"/>
      <c r="AK18" s="69"/>
      <c r="AL18" s="69"/>
      <c r="AM18" s="69"/>
      <c r="AN18" s="69"/>
      <c r="AO18" s="69"/>
      <c r="AS18" s="7" t="s">
        <v>32</v>
      </c>
      <c r="AT18" s="47">
        <v>30000</v>
      </c>
      <c r="AU18" s="47">
        <v>22143.75</v>
      </c>
      <c r="AV18" s="47">
        <v>25000</v>
      </c>
      <c r="AW18" s="47">
        <v>23125.14</v>
      </c>
      <c r="AX18" s="48"/>
    </row>
    <row r="19" spans="1:50" ht="14.25" customHeight="1" x14ac:dyDescent="0.3">
      <c r="A19" s="47" t="s">
        <v>33</v>
      </c>
      <c r="B19" s="112"/>
      <c r="C19" s="112"/>
      <c r="D19" s="112"/>
      <c r="E19" s="112"/>
      <c r="F19" s="113"/>
      <c r="G19" s="114">
        <v>1000</v>
      </c>
      <c r="H19" s="114">
        <v>2325.52</v>
      </c>
      <c r="I19" s="114">
        <v>2300</v>
      </c>
      <c r="J19" s="114">
        <v>2202.3000000000002</v>
      </c>
      <c r="K19" s="114">
        <v>2300</v>
      </c>
      <c r="L19" s="116"/>
      <c r="M19" s="116"/>
      <c r="N19" s="116"/>
      <c r="O19" s="116"/>
      <c r="P19" s="116"/>
      <c r="Q19" s="117">
        <f>7000</f>
        <v>7000</v>
      </c>
      <c r="R19" s="117">
        <v>6333.75</v>
      </c>
      <c r="S19" s="117">
        <v>7000</v>
      </c>
      <c r="T19" s="117">
        <v>4559.75</v>
      </c>
      <c r="U19" s="118">
        <v>7000</v>
      </c>
      <c r="V19" s="116"/>
      <c r="W19" s="116"/>
      <c r="X19" s="116"/>
      <c r="Y19" s="116"/>
      <c r="Z19" s="119"/>
      <c r="AA19" s="62">
        <v>3000</v>
      </c>
      <c r="AB19" s="62">
        <f>1887.08+1665</f>
        <v>3552.08</v>
      </c>
      <c r="AC19" s="62">
        <v>3500</v>
      </c>
      <c r="AD19" s="62">
        <v>638.53</v>
      </c>
      <c r="AE19" s="120">
        <v>1000</v>
      </c>
      <c r="AF19" s="121">
        <v>600</v>
      </c>
      <c r="AG19" s="121"/>
      <c r="AH19" s="121">
        <v>600</v>
      </c>
      <c r="AI19" s="121">
        <v>429.04</v>
      </c>
      <c r="AJ19" s="122">
        <v>600</v>
      </c>
      <c r="AK19" s="69"/>
      <c r="AL19" s="69"/>
      <c r="AM19" s="69"/>
      <c r="AN19" s="69"/>
      <c r="AO19" s="69"/>
      <c r="AS19" s="7" t="s">
        <v>22</v>
      </c>
      <c r="AT19" s="47">
        <v>4000</v>
      </c>
      <c r="AU19" s="47">
        <v>2348.6799999999998</v>
      </c>
      <c r="AV19" s="47">
        <v>2500</v>
      </c>
      <c r="AW19" s="47">
        <v>2918.93</v>
      </c>
      <c r="AX19" s="48"/>
    </row>
    <row r="20" spans="1:50" ht="15.75" customHeight="1" x14ac:dyDescent="0.3">
      <c r="A20" s="47" t="s">
        <v>34</v>
      </c>
      <c r="B20" s="112">
        <v>60</v>
      </c>
      <c r="C20" s="112"/>
      <c r="D20" s="112"/>
      <c r="E20" s="112"/>
      <c r="F20" s="113"/>
      <c r="G20" s="114"/>
      <c r="H20" s="114"/>
      <c r="I20" s="114"/>
      <c r="J20" s="115"/>
      <c r="K20" s="114"/>
      <c r="L20" s="116"/>
      <c r="M20" s="116"/>
      <c r="N20" s="116"/>
      <c r="O20" s="116"/>
      <c r="P20" s="116"/>
      <c r="Q20" s="117">
        <v>330</v>
      </c>
      <c r="R20" s="117">
        <v>500</v>
      </c>
      <c r="S20" s="117">
        <v>330</v>
      </c>
      <c r="T20" s="117">
        <v>0</v>
      </c>
      <c r="U20" s="118">
        <v>330</v>
      </c>
      <c r="V20" s="116"/>
      <c r="W20" s="116"/>
      <c r="X20" s="116"/>
      <c r="Y20" s="116"/>
      <c r="Z20" s="119"/>
      <c r="AA20" s="62"/>
      <c r="AB20" s="62">
        <v>224.61</v>
      </c>
      <c r="AC20" s="62">
        <v>500</v>
      </c>
      <c r="AD20" s="62">
        <v>0</v>
      </c>
      <c r="AE20" s="120"/>
      <c r="AF20" s="123"/>
      <c r="AG20" s="121"/>
      <c r="AH20" s="121"/>
      <c r="AI20" s="121"/>
      <c r="AJ20" s="122"/>
      <c r="AK20" s="69"/>
      <c r="AL20" s="69"/>
      <c r="AM20" s="69"/>
      <c r="AN20" s="69"/>
      <c r="AO20" s="69"/>
      <c r="AS20" s="7" t="s">
        <v>34</v>
      </c>
      <c r="AT20" s="47"/>
      <c r="AU20" s="47">
        <v>37.75</v>
      </c>
      <c r="AV20" s="47"/>
      <c r="AW20" s="47">
        <v>118.03</v>
      </c>
      <c r="AX20" s="48"/>
    </row>
    <row r="21" spans="1:50" ht="15.75" customHeight="1" x14ac:dyDescent="0.3">
      <c r="A21" s="47" t="s">
        <v>35</v>
      </c>
      <c r="B21" s="112"/>
      <c r="C21" s="112"/>
      <c r="D21" s="112"/>
      <c r="E21" s="112"/>
      <c r="F21" s="113"/>
      <c r="G21" s="114"/>
      <c r="H21" s="114"/>
      <c r="I21" s="114"/>
      <c r="J21" s="115"/>
      <c r="K21" s="114"/>
      <c r="L21" s="116"/>
      <c r="M21" s="116"/>
      <c r="N21" s="116"/>
      <c r="O21" s="116"/>
      <c r="P21" s="116"/>
      <c r="Q21" s="117"/>
      <c r="R21" s="117"/>
      <c r="S21" s="117"/>
      <c r="T21" s="117"/>
      <c r="U21" s="118"/>
      <c r="V21" s="116">
        <v>500</v>
      </c>
      <c r="W21" s="116"/>
      <c r="X21" s="116">
        <v>300</v>
      </c>
      <c r="Y21" s="116"/>
      <c r="Z21" s="119">
        <v>100</v>
      </c>
      <c r="AA21" s="62">
        <v>10000</v>
      </c>
      <c r="AB21" s="62">
        <v>5767.59</v>
      </c>
      <c r="AC21" s="62">
        <v>15000</v>
      </c>
      <c r="AD21" s="62">
        <v>538.71</v>
      </c>
      <c r="AE21" s="65">
        <v>1000</v>
      </c>
      <c r="AF21" s="121"/>
      <c r="AG21" s="124"/>
      <c r="AH21" s="121"/>
      <c r="AI21" s="121"/>
      <c r="AJ21" s="122"/>
      <c r="AK21" s="69"/>
      <c r="AL21" s="69"/>
      <c r="AM21" s="69"/>
      <c r="AN21" s="69"/>
      <c r="AO21" s="69"/>
      <c r="AS21" s="7" t="s">
        <v>35</v>
      </c>
      <c r="AT21" s="47">
        <v>1000</v>
      </c>
      <c r="AU21" s="47"/>
      <c r="AV21" s="47">
        <v>300</v>
      </c>
      <c r="AW21" s="125"/>
      <c r="AX21" s="48">
        <v>1000</v>
      </c>
    </row>
    <row r="22" spans="1:50" ht="15.75" customHeight="1" x14ac:dyDescent="0.3">
      <c r="A22" s="47" t="s">
        <v>36</v>
      </c>
      <c r="B22" s="112"/>
      <c r="C22" s="112"/>
      <c r="D22" s="112"/>
      <c r="E22" s="112">
        <v>838.34</v>
      </c>
      <c r="F22" s="113">
        <v>800</v>
      </c>
      <c r="G22" s="114"/>
      <c r="H22" s="114"/>
      <c r="I22" s="114"/>
      <c r="J22" s="114">
        <v>170.68</v>
      </c>
      <c r="K22" s="114"/>
      <c r="L22" s="116"/>
      <c r="M22" s="116">
        <v>500.9</v>
      </c>
      <c r="N22" s="116"/>
      <c r="O22" s="116"/>
      <c r="P22" s="116"/>
      <c r="Q22" s="117">
        <f>2000+1000</f>
        <v>3000</v>
      </c>
      <c r="R22" s="117">
        <v>3022.47</v>
      </c>
      <c r="S22" s="117">
        <v>3000</v>
      </c>
      <c r="T22" s="117">
        <v>15847.69</v>
      </c>
      <c r="U22" s="118">
        <v>1000</v>
      </c>
      <c r="V22" s="116">
        <v>1300</v>
      </c>
      <c r="W22" s="116"/>
      <c r="X22" s="116">
        <v>400</v>
      </c>
      <c r="Y22" s="116"/>
      <c r="Z22" s="119">
        <v>100</v>
      </c>
      <c r="AA22" s="62">
        <v>15000</v>
      </c>
      <c r="AB22" s="62">
        <v>5660</v>
      </c>
      <c r="AC22" s="62">
        <v>38000</v>
      </c>
      <c r="AD22" s="62">
        <v>6618.98</v>
      </c>
      <c r="AE22" s="120">
        <v>4000</v>
      </c>
      <c r="AF22" s="126"/>
      <c r="AG22" s="121"/>
      <c r="AH22" s="121"/>
      <c r="AI22" s="121"/>
      <c r="AJ22" s="122"/>
      <c r="AK22" s="69"/>
      <c r="AL22" s="69"/>
      <c r="AM22" s="69"/>
      <c r="AN22" s="69"/>
      <c r="AO22" s="69"/>
      <c r="AS22" s="7" t="s">
        <v>36</v>
      </c>
      <c r="AT22" s="47">
        <v>5000</v>
      </c>
      <c r="AU22" s="47">
        <v>2405</v>
      </c>
      <c r="AV22" s="47">
        <v>1000</v>
      </c>
      <c r="AW22" s="47">
        <v>414.43</v>
      </c>
      <c r="AX22" s="48">
        <v>1000</v>
      </c>
    </row>
    <row r="23" spans="1:50" ht="15.75" customHeight="1" x14ac:dyDescent="0.3">
      <c r="A23" s="47" t="s">
        <v>37</v>
      </c>
      <c r="B23" s="112">
        <v>465</v>
      </c>
      <c r="C23" s="112">
        <v>452.27</v>
      </c>
      <c r="D23" s="112">
        <v>460</v>
      </c>
      <c r="E23" s="112">
        <v>434</v>
      </c>
      <c r="F23" s="113">
        <v>440</v>
      </c>
      <c r="G23" s="114"/>
      <c r="H23" s="114"/>
      <c r="I23" s="114">
        <v>5000</v>
      </c>
      <c r="J23" s="114">
        <v>320</v>
      </c>
      <c r="K23" s="114">
        <v>400</v>
      </c>
      <c r="L23" s="116"/>
      <c r="M23" s="116"/>
      <c r="N23" s="116"/>
      <c r="O23" s="116"/>
      <c r="P23" s="116"/>
      <c r="Q23" s="117"/>
      <c r="R23" s="117">
        <v>350</v>
      </c>
      <c r="S23" s="117">
        <v>350</v>
      </c>
      <c r="T23" s="117">
        <v>350</v>
      </c>
      <c r="U23" s="118">
        <v>350</v>
      </c>
      <c r="V23" s="116"/>
      <c r="W23" s="116"/>
      <c r="X23" s="116">
        <v>1000</v>
      </c>
      <c r="Y23" s="116">
        <v>400</v>
      </c>
      <c r="Z23" s="119"/>
      <c r="AA23" s="62">
        <v>3500</v>
      </c>
      <c r="AB23" s="62">
        <v>3280.36</v>
      </c>
      <c r="AC23" s="62">
        <v>2500</v>
      </c>
      <c r="AD23" s="62">
        <v>3422.78</v>
      </c>
      <c r="AE23" s="120">
        <v>3500</v>
      </c>
      <c r="AF23" s="121">
        <v>300</v>
      </c>
      <c r="AG23" s="121"/>
      <c r="AH23" s="121">
        <v>300</v>
      </c>
      <c r="AI23" s="127"/>
      <c r="AJ23" s="122">
        <v>300</v>
      </c>
      <c r="AK23" s="69"/>
      <c r="AL23" s="69"/>
      <c r="AM23" s="69"/>
      <c r="AN23" s="69"/>
      <c r="AO23" s="69"/>
      <c r="AS23" s="7" t="s">
        <v>38</v>
      </c>
      <c r="AT23" s="47"/>
      <c r="AU23" s="47"/>
      <c r="AV23" s="47"/>
      <c r="AW23" s="125"/>
      <c r="AX23" s="48"/>
    </row>
    <row r="24" spans="1:50" ht="15.75" customHeight="1" x14ac:dyDescent="0.3">
      <c r="A24" s="47" t="s">
        <v>39</v>
      </c>
      <c r="B24" s="112"/>
      <c r="C24" s="112"/>
      <c r="D24" s="112"/>
      <c r="E24" s="112"/>
      <c r="F24" s="113"/>
      <c r="G24" s="114"/>
      <c r="H24" s="114"/>
      <c r="I24" s="114"/>
      <c r="J24" s="114">
        <v>242.51</v>
      </c>
      <c r="K24" s="114"/>
      <c r="L24" s="116"/>
      <c r="M24" s="116"/>
      <c r="N24" s="116"/>
      <c r="O24" s="116"/>
      <c r="P24" s="116"/>
      <c r="Q24" s="117">
        <v>5000</v>
      </c>
      <c r="R24" s="117">
        <v>5606.61</v>
      </c>
      <c r="S24" s="117">
        <v>5000</v>
      </c>
      <c r="T24" s="117">
        <v>3537.76</v>
      </c>
      <c r="U24" s="118">
        <v>3000</v>
      </c>
      <c r="V24" s="116"/>
      <c r="W24" s="116"/>
      <c r="X24" s="116">
        <v>200</v>
      </c>
      <c r="Y24" s="116"/>
      <c r="Z24" s="119">
        <v>100</v>
      </c>
      <c r="AA24" s="62">
        <v>10000</v>
      </c>
      <c r="AB24" s="62">
        <v>794.42</v>
      </c>
      <c r="AC24" s="62">
        <v>5000</v>
      </c>
      <c r="AD24" s="62">
        <v>915.5</v>
      </c>
      <c r="AE24" s="120">
        <v>1500</v>
      </c>
      <c r="AF24" s="121">
        <v>2500</v>
      </c>
      <c r="AG24" s="121"/>
      <c r="AH24" s="121">
        <v>2500</v>
      </c>
      <c r="AI24" s="121">
        <v>1500</v>
      </c>
      <c r="AJ24" s="122">
        <v>2500</v>
      </c>
      <c r="AK24" s="69"/>
      <c r="AL24" s="69"/>
      <c r="AM24" s="69"/>
      <c r="AN24" s="69"/>
      <c r="AO24" s="69"/>
      <c r="AS24" s="7" t="s">
        <v>39</v>
      </c>
      <c r="AT24" s="47">
        <v>500</v>
      </c>
      <c r="AU24" s="47"/>
      <c r="AV24" s="47">
        <v>100</v>
      </c>
      <c r="AW24" s="125"/>
      <c r="AX24" s="48">
        <v>500</v>
      </c>
    </row>
    <row r="25" spans="1:50" ht="15.75" customHeight="1" x14ac:dyDescent="0.3">
      <c r="A25" s="47" t="s">
        <v>40</v>
      </c>
      <c r="B25" s="112"/>
      <c r="C25" s="112"/>
      <c r="D25" s="112"/>
      <c r="E25" s="112"/>
      <c r="F25" s="113"/>
      <c r="G25" s="114">
        <v>250</v>
      </c>
      <c r="H25" s="114">
        <v>22.02</v>
      </c>
      <c r="I25" s="114">
        <v>300</v>
      </c>
      <c r="J25" s="114">
        <v>122.51</v>
      </c>
      <c r="K25" s="114">
        <v>300</v>
      </c>
      <c r="L25" s="116"/>
      <c r="M25" s="116"/>
      <c r="N25" s="116"/>
      <c r="O25" s="116"/>
      <c r="P25" s="116"/>
      <c r="Q25" s="117"/>
      <c r="R25" s="117">
        <v>23.8</v>
      </c>
      <c r="S25" s="117"/>
      <c r="T25" s="117">
        <v>464.82</v>
      </c>
      <c r="U25" s="118">
        <v>500</v>
      </c>
      <c r="V25" s="116">
        <v>200</v>
      </c>
      <c r="W25" s="116"/>
      <c r="X25" s="116">
        <v>100</v>
      </c>
      <c r="Y25" s="116"/>
      <c r="Z25" s="119">
        <v>50</v>
      </c>
      <c r="AA25" s="62">
        <v>2000</v>
      </c>
      <c r="AB25" s="62">
        <v>3882.74</v>
      </c>
      <c r="AC25" s="62">
        <v>3500</v>
      </c>
      <c r="AD25" s="62">
        <v>1284.56</v>
      </c>
      <c r="AE25" s="120">
        <v>2000</v>
      </c>
      <c r="AF25" s="121"/>
      <c r="AG25" s="121"/>
      <c r="AH25" s="121"/>
      <c r="AI25" s="121">
        <v>18.72</v>
      </c>
      <c r="AJ25" s="122"/>
      <c r="AK25" s="69"/>
      <c r="AL25" s="69"/>
      <c r="AM25" s="69"/>
      <c r="AN25" s="69"/>
      <c r="AO25" s="69"/>
      <c r="AS25" s="7" t="s">
        <v>41</v>
      </c>
      <c r="AT25" s="47">
        <v>4000</v>
      </c>
      <c r="AU25" s="47">
        <v>3203.5</v>
      </c>
      <c r="AV25" s="47">
        <v>3200</v>
      </c>
      <c r="AW25" s="47">
        <v>2186.6799999999998</v>
      </c>
      <c r="AX25" s="48"/>
    </row>
    <row r="26" spans="1:50" ht="15.75" customHeight="1" x14ac:dyDescent="0.3">
      <c r="A26" s="47" t="s">
        <v>42</v>
      </c>
      <c r="B26" s="112"/>
      <c r="C26" s="112">
        <v>930</v>
      </c>
      <c r="D26" s="112">
        <v>1500</v>
      </c>
      <c r="E26" s="112">
        <v>507.1</v>
      </c>
      <c r="F26" s="113">
        <v>1000</v>
      </c>
      <c r="G26" s="114"/>
      <c r="H26" s="114"/>
      <c r="I26" s="114"/>
      <c r="J26" s="114">
        <v>35.5</v>
      </c>
      <c r="K26" s="114"/>
      <c r="L26" s="116"/>
      <c r="M26" s="116"/>
      <c r="N26" s="116"/>
      <c r="O26" s="116"/>
      <c r="P26" s="116"/>
      <c r="Q26" s="117">
        <v>12500</v>
      </c>
      <c r="R26" s="117">
        <v>11.99</v>
      </c>
      <c r="S26" s="117">
        <v>12500</v>
      </c>
      <c r="T26" s="117">
        <v>7216.79</v>
      </c>
      <c r="U26" s="118">
        <v>1000</v>
      </c>
      <c r="V26" s="116"/>
      <c r="W26" s="116"/>
      <c r="X26" s="116"/>
      <c r="Y26" s="116"/>
      <c r="Z26" s="119"/>
      <c r="AA26" s="62"/>
      <c r="AB26" s="62">
        <v>1223.3800000000001</v>
      </c>
      <c r="AC26" s="62">
        <v>1500</v>
      </c>
      <c r="AD26" s="62">
        <f>709.72+514.98</f>
        <v>1224.7</v>
      </c>
      <c r="AE26" s="120">
        <v>800</v>
      </c>
      <c r="AF26" s="121"/>
      <c r="AG26" s="121"/>
      <c r="AH26" s="121"/>
      <c r="AI26" s="127"/>
      <c r="AJ26" s="122"/>
      <c r="AK26" s="69"/>
      <c r="AL26" s="69"/>
      <c r="AM26" s="69"/>
      <c r="AN26" s="69"/>
      <c r="AO26" s="69"/>
      <c r="AS26" s="7" t="s">
        <v>43</v>
      </c>
      <c r="AT26" s="47"/>
      <c r="AU26" s="47"/>
      <c r="AV26" s="47"/>
      <c r="AW26" s="125"/>
      <c r="AX26" s="48"/>
    </row>
    <row r="27" spans="1:50" ht="15.75" customHeight="1" x14ac:dyDescent="0.3">
      <c r="A27" s="47" t="s">
        <v>44</v>
      </c>
      <c r="B27" s="112"/>
      <c r="C27" s="112">
        <v>185.75</v>
      </c>
      <c r="D27" s="112">
        <v>150</v>
      </c>
      <c r="E27" s="112">
        <v>154.26</v>
      </c>
      <c r="F27" s="113">
        <v>150</v>
      </c>
      <c r="G27" s="114"/>
      <c r="H27" s="114">
        <v>46.23</v>
      </c>
      <c r="I27" s="114"/>
      <c r="J27" s="115"/>
      <c r="K27" s="114"/>
      <c r="L27" s="116"/>
      <c r="M27" s="116"/>
      <c r="N27" s="116"/>
      <c r="O27" s="116"/>
      <c r="P27" s="116"/>
      <c r="Q27" s="117">
        <v>500</v>
      </c>
      <c r="R27" s="117">
        <v>312.89999999999998</v>
      </c>
      <c r="S27" s="117">
        <v>500</v>
      </c>
      <c r="T27" s="117">
        <v>2001.98</v>
      </c>
      <c r="U27" s="118">
        <v>500</v>
      </c>
      <c r="V27" s="116">
        <v>500</v>
      </c>
      <c r="W27" s="116">
        <v>36</v>
      </c>
      <c r="X27" s="116">
        <v>100</v>
      </c>
      <c r="Y27" s="116">
        <v>27.62</v>
      </c>
      <c r="Z27" s="119">
        <v>50</v>
      </c>
      <c r="AA27" s="62">
        <v>2500</v>
      </c>
      <c r="AB27" s="62">
        <v>1719.25</v>
      </c>
      <c r="AC27" s="62">
        <v>1500</v>
      </c>
      <c r="AD27" s="62">
        <v>1596.35</v>
      </c>
      <c r="AE27" s="120">
        <v>2000</v>
      </c>
      <c r="AF27" s="121">
        <v>800</v>
      </c>
      <c r="AG27" s="121"/>
      <c r="AH27" s="121">
        <v>800</v>
      </c>
      <c r="AI27" s="127"/>
      <c r="AJ27" s="122">
        <v>800</v>
      </c>
      <c r="AK27" s="69"/>
      <c r="AL27" s="69"/>
      <c r="AM27" s="69"/>
      <c r="AN27" s="69"/>
      <c r="AO27" s="69"/>
      <c r="AS27" s="7" t="s">
        <v>45</v>
      </c>
      <c r="AT27" s="47">
        <v>6000</v>
      </c>
      <c r="AU27" s="47">
        <v>3215.69</v>
      </c>
      <c r="AV27" s="47">
        <v>5000</v>
      </c>
      <c r="AW27" s="47">
        <v>4612.7</v>
      </c>
      <c r="AX27" s="48">
        <v>3000</v>
      </c>
    </row>
    <row r="28" spans="1:50" ht="15.75" customHeight="1" x14ac:dyDescent="0.3">
      <c r="A28" s="47" t="s">
        <v>46</v>
      </c>
      <c r="B28" s="112"/>
      <c r="C28" s="112"/>
      <c r="D28" s="112"/>
      <c r="E28" s="112"/>
      <c r="F28" s="113"/>
      <c r="G28" s="114">
        <v>250</v>
      </c>
      <c r="H28" s="114">
        <v>358.61</v>
      </c>
      <c r="I28" s="114">
        <v>400</v>
      </c>
      <c r="J28" s="114">
        <v>197.66</v>
      </c>
      <c r="K28" s="114">
        <v>400</v>
      </c>
      <c r="L28" s="116"/>
      <c r="M28" s="116"/>
      <c r="N28" s="116"/>
      <c r="O28" s="116"/>
      <c r="P28" s="116"/>
      <c r="Q28" s="117">
        <v>1700</v>
      </c>
      <c r="R28" s="117">
        <v>1753.11</v>
      </c>
      <c r="S28" s="117">
        <v>1500</v>
      </c>
      <c r="T28" s="117">
        <v>681.95</v>
      </c>
      <c r="U28" s="118">
        <v>1500</v>
      </c>
      <c r="V28" s="116"/>
      <c r="W28" s="116"/>
      <c r="X28" s="116"/>
      <c r="Y28" s="116"/>
      <c r="Z28" s="119"/>
      <c r="AA28" s="62">
        <v>1000</v>
      </c>
      <c r="AB28" s="62">
        <v>574.41999999999996</v>
      </c>
      <c r="AC28" s="62">
        <v>1000</v>
      </c>
      <c r="AD28" s="62">
        <v>0</v>
      </c>
      <c r="AE28" s="120">
        <v>1000</v>
      </c>
      <c r="AF28" s="121">
        <v>350</v>
      </c>
      <c r="AG28" s="121"/>
      <c r="AH28" s="121">
        <v>350</v>
      </c>
      <c r="AI28" s="121">
        <v>809.35</v>
      </c>
      <c r="AJ28" s="122">
        <v>350</v>
      </c>
      <c r="AK28" s="69"/>
      <c r="AL28" s="69"/>
      <c r="AM28" s="69"/>
      <c r="AN28" s="69"/>
      <c r="AO28" s="69"/>
      <c r="AS28" s="7" t="s">
        <v>46</v>
      </c>
      <c r="AT28" s="47">
        <v>200</v>
      </c>
      <c r="AU28" s="47"/>
      <c r="AV28" s="47">
        <v>200</v>
      </c>
      <c r="AW28" s="125"/>
      <c r="AX28" s="48">
        <v>200</v>
      </c>
    </row>
    <row r="29" spans="1:50" ht="15.75" customHeight="1" x14ac:dyDescent="0.3">
      <c r="A29" s="47" t="s">
        <v>47</v>
      </c>
      <c r="B29" s="112"/>
      <c r="C29" s="112"/>
      <c r="D29" s="112"/>
      <c r="E29" s="112"/>
      <c r="F29" s="113"/>
      <c r="G29" s="114">
        <v>2000</v>
      </c>
      <c r="H29" s="114">
        <f>2733.24+277+1170</f>
        <v>4180.24</v>
      </c>
      <c r="I29" s="114">
        <v>3000</v>
      </c>
      <c r="J29" s="114">
        <v>2244.7399999999998</v>
      </c>
      <c r="K29" s="114">
        <v>4000</v>
      </c>
      <c r="L29" s="116"/>
      <c r="M29" s="116"/>
      <c r="N29" s="116"/>
      <c r="O29" s="116"/>
      <c r="P29" s="116"/>
      <c r="Q29" s="117">
        <f>250+450</f>
        <v>700</v>
      </c>
      <c r="R29" s="117">
        <v>2161.2199999999998</v>
      </c>
      <c r="S29" s="117">
        <v>2000</v>
      </c>
      <c r="T29" s="117">
        <v>1146.21</v>
      </c>
      <c r="U29" s="118">
        <v>2000</v>
      </c>
      <c r="V29" s="116"/>
      <c r="W29" s="116"/>
      <c r="X29" s="116"/>
      <c r="Y29" s="116"/>
      <c r="Z29" s="119"/>
      <c r="AA29" s="62">
        <v>1300</v>
      </c>
      <c r="AB29" s="62">
        <v>82</v>
      </c>
      <c r="AC29" s="62">
        <v>300</v>
      </c>
      <c r="AD29" s="62">
        <v>50</v>
      </c>
      <c r="AE29" s="120">
        <v>100</v>
      </c>
      <c r="AF29" s="121">
        <v>1000</v>
      </c>
      <c r="AG29" s="121"/>
      <c r="AH29" s="121">
        <v>1000</v>
      </c>
      <c r="AI29" s="121">
        <f>1384.21+1850</f>
        <v>3234.21</v>
      </c>
      <c r="AJ29" s="122">
        <v>1000</v>
      </c>
      <c r="AK29" s="69"/>
      <c r="AL29" s="69"/>
      <c r="AM29" s="69"/>
      <c r="AN29" s="69"/>
      <c r="AO29" s="69"/>
      <c r="AS29" s="7" t="s">
        <v>48</v>
      </c>
      <c r="AT29" s="47"/>
      <c r="AU29" s="47"/>
      <c r="AV29" s="47"/>
      <c r="AW29" s="125"/>
      <c r="AX29" s="48"/>
    </row>
    <row r="30" spans="1:50" ht="15.75" customHeight="1" x14ac:dyDescent="0.3">
      <c r="A30" s="47" t="s">
        <v>49</v>
      </c>
      <c r="B30" s="112"/>
      <c r="C30" s="112"/>
      <c r="D30" s="112"/>
      <c r="E30" s="112"/>
      <c r="F30" s="113"/>
      <c r="G30" s="114">
        <v>500</v>
      </c>
      <c r="H30" s="114"/>
      <c r="I30" s="114"/>
      <c r="J30" s="115"/>
      <c r="K30" s="114"/>
      <c r="L30" s="116"/>
      <c r="M30" s="116"/>
      <c r="N30" s="116"/>
      <c r="O30" s="116"/>
      <c r="P30" s="116"/>
      <c r="Q30" s="117">
        <f>500+500</f>
        <v>1000</v>
      </c>
      <c r="R30" s="117">
        <v>567.5</v>
      </c>
      <c r="S30" s="117">
        <v>300</v>
      </c>
      <c r="T30" s="117">
        <v>0</v>
      </c>
      <c r="U30" s="118">
        <v>300</v>
      </c>
      <c r="V30" s="116"/>
      <c r="W30" s="116"/>
      <c r="X30" s="116"/>
      <c r="Y30" s="116"/>
      <c r="Z30" s="119"/>
      <c r="AA30" s="62">
        <v>1100</v>
      </c>
      <c r="AB30" s="62"/>
      <c r="AC30" s="62">
        <v>500</v>
      </c>
      <c r="AD30" s="62">
        <v>0</v>
      </c>
      <c r="AE30" s="120">
        <v>500</v>
      </c>
      <c r="AF30" s="121"/>
      <c r="AG30" s="121"/>
      <c r="AH30" s="121"/>
      <c r="AI30" s="127"/>
      <c r="AJ30" s="122"/>
      <c r="AK30" s="69"/>
      <c r="AL30" s="69"/>
      <c r="AM30" s="69"/>
      <c r="AN30" s="69"/>
      <c r="AO30" s="69"/>
      <c r="AS30" s="7" t="s">
        <v>49</v>
      </c>
      <c r="AT30" s="47"/>
      <c r="AU30" s="47">
        <v>237.45</v>
      </c>
      <c r="AV30" s="47"/>
      <c r="AW30" s="125"/>
      <c r="AX30" s="48"/>
    </row>
    <row r="31" spans="1:50" ht="15.75" customHeight="1" x14ac:dyDescent="0.3">
      <c r="A31" s="47" t="s">
        <v>50</v>
      </c>
      <c r="B31" s="112"/>
      <c r="C31" s="112"/>
      <c r="D31" s="112"/>
      <c r="E31" s="112"/>
      <c r="F31" s="113"/>
      <c r="G31" s="114">
        <v>150</v>
      </c>
      <c r="H31" s="114">
        <v>1103.52</v>
      </c>
      <c r="I31" s="114">
        <v>1200</v>
      </c>
      <c r="J31" s="114">
        <v>705.5</v>
      </c>
      <c r="K31" s="114">
        <v>1200</v>
      </c>
      <c r="L31" s="116"/>
      <c r="M31" s="116"/>
      <c r="N31" s="116"/>
      <c r="O31" s="116"/>
      <c r="P31" s="116"/>
      <c r="Q31" s="117"/>
      <c r="R31" s="117"/>
      <c r="S31" s="117"/>
      <c r="T31" s="117"/>
      <c r="U31" s="118"/>
      <c r="V31" s="116"/>
      <c r="W31" s="116"/>
      <c r="X31" s="116"/>
      <c r="Y31" s="116"/>
      <c r="Z31" s="119"/>
      <c r="AA31" s="62"/>
      <c r="AB31" s="62"/>
      <c r="AC31" s="62"/>
      <c r="AD31" s="62"/>
      <c r="AE31" s="120"/>
      <c r="AF31" s="121">
        <v>800</v>
      </c>
      <c r="AG31" s="121"/>
      <c r="AH31" s="121">
        <v>800</v>
      </c>
      <c r="AI31" s="121">
        <v>1071</v>
      </c>
      <c r="AJ31" s="122">
        <v>800</v>
      </c>
      <c r="AK31" s="69"/>
      <c r="AL31" s="69"/>
      <c r="AM31" s="69"/>
      <c r="AN31" s="69"/>
      <c r="AO31" s="69"/>
      <c r="AS31" s="7" t="s">
        <v>51</v>
      </c>
      <c r="AT31" s="47"/>
      <c r="AU31" s="47"/>
      <c r="AV31" s="47"/>
      <c r="AW31" s="125"/>
      <c r="AX31" s="48"/>
    </row>
    <row r="32" spans="1:50" ht="15.75" customHeight="1" x14ac:dyDescent="0.3">
      <c r="A32" s="47" t="s">
        <v>52</v>
      </c>
      <c r="B32" s="112"/>
      <c r="C32" s="112"/>
      <c r="D32" s="112"/>
      <c r="E32" s="112"/>
      <c r="F32" s="113"/>
      <c r="G32" s="114"/>
      <c r="H32" s="114">
        <v>481</v>
      </c>
      <c r="I32" s="114"/>
      <c r="J32" s="115"/>
      <c r="K32" s="114"/>
      <c r="L32" s="116"/>
      <c r="M32" s="116"/>
      <c r="N32" s="116"/>
      <c r="O32" s="116"/>
      <c r="P32" s="116"/>
      <c r="Q32" s="117">
        <v>400</v>
      </c>
      <c r="R32" s="117">
        <v>179.73</v>
      </c>
      <c r="S32" s="117"/>
      <c r="T32" s="117">
        <v>568.95000000000005</v>
      </c>
      <c r="U32" s="118">
        <v>500</v>
      </c>
      <c r="V32" s="116"/>
      <c r="W32" s="116"/>
      <c r="X32" s="116"/>
      <c r="Y32" s="116"/>
      <c r="Z32" s="119"/>
      <c r="AA32" s="62">
        <v>300</v>
      </c>
      <c r="AB32" s="62">
        <v>837.59</v>
      </c>
      <c r="AC32" s="62">
        <v>500</v>
      </c>
      <c r="AD32" s="62">
        <v>190</v>
      </c>
      <c r="AE32" s="120">
        <v>300</v>
      </c>
      <c r="AF32" s="121">
        <v>800</v>
      </c>
      <c r="AG32" s="121"/>
      <c r="AH32" s="121">
        <v>800</v>
      </c>
      <c r="AI32" s="121">
        <v>477.65</v>
      </c>
      <c r="AJ32" s="122">
        <v>800</v>
      </c>
      <c r="AK32" s="69"/>
      <c r="AL32" s="69"/>
      <c r="AM32" s="69"/>
      <c r="AN32" s="69"/>
      <c r="AO32" s="69"/>
      <c r="AS32" s="7" t="s">
        <v>53</v>
      </c>
      <c r="AT32" s="47">
        <v>400</v>
      </c>
      <c r="AU32" s="47">
        <v>30.94</v>
      </c>
      <c r="AV32" s="47">
        <v>200</v>
      </c>
      <c r="AW32" s="125"/>
      <c r="AX32" s="48">
        <v>400</v>
      </c>
    </row>
    <row r="33" spans="1:50" ht="15.75" customHeight="1" x14ac:dyDescent="0.3">
      <c r="A33" s="47" t="s">
        <v>54</v>
      </c>
      <c r="B33" s="112">
        <v>300</v>
      </c>
      <c r="C33" s="112">
        <v>256.31</v>
      </c>
      <c r="D33" s="112">
        <v>500</v>
      </c>
      <c r="E33" s="112">
        <v>293.42</v>
      </c>
      <c r="F33" s="113">
        <v>0</v>
      </c>
      <c r="G33" s="114">
        <v>1000</v>
      </c>
      <c r="H33" s="114">
        <v>352.16</v>
      </c>
      <c r="I33" s="114">
        <v>750</v>
      </c>
      <c r="J33" s="114">
        <v>773.85</v>
      </c>
      <c r="K33" s="114">
        <v>750</v>
      </c>
      <c r="L33" s="116"/>
      <c r="M33" s="116"/>
      <c r="N33" s="116"/>
      <c r="O33" s="116"/>
      <c r="P33" s="116"/>
      <c r="Q33" s="117">
        <f>1000+100</f>
        <v>1100</v>
      </c>
      <c r="R33" s="117">
        <v>432.83</v>
      </c>
      <c r="S33" s="117">
        <v>1000</v>
      </c>
      <c r="T33" s="117">
        <v>0</v>
      </c>
      <c r="U33" s="118">
        <v>1000</v>
      </c>
      <c r="V33" s="116"/>
      <c r="W33" s="116"/>
      <c r="X33" s="116"/>
      <c r="Y33" s="116">
        <v>313.75</v>
      </c>
      <c r="Z33" s="119"/>
      <c r="AA33" s="62"/>
      <c r="AB33" s="62"/>
      <c r="AC33" s="62"/>
      <c r="AD33" s="62">
        <f>251+1542.82+812.5</f>
        <v>2606.3199999999997</v>
      </c>
      <c r="AE33" s="120">
        <v>500</v>
      </c>
      <c r="AF33" s="121">
        <v>700</v>
      </c>
      <c r="AG33" s="121"/>
      <c r="AH33" s="121">
        <v>700</v>
      </c>
      <c r="AI33" s="121">
        <v>1568.75</v>
      </c>
      <c r="AJ33" s="122">
        <v>700</v>
      </c>
      <c r="AK33" s="69"/>
      <c r="AL33" s="69"/>
      <c r="AM33" s="69"/>
      <c r="AN33" s="69"/>
      <c r="AO33" s="69"/>
      <c r="AS33" s="7" t="s">
        <v>54</v>
      </c>
      <c r="AT33" s="47"/>
      <c r="AU33" s="47">
        <v>1494.2</v>
      </c>
      <c r="AV33" s="47">
        <v>1500</v>
      </c>
      <c r="AW33" s="47">
        <v>991.45</v>
      </c>
      <c r="AX33" s="48"/>
    </row>
    <row r="34" spans="1:50" ht="15.75" customHeight="1" x14ac:dyDescent="0.3">
      <c r="A34" s="47" t="s">
        <v>55</v>
      </c>
      <c r="B34" s="112">
        <v>6200</v>
      </c>
      <c r="C34" s="112">
        <f>398+2745.81+62+697.79+264</f>
        <v>4167.6000000000004</v>
      </c>
      <c r="D34" s="112">
        <f>3000+900+600</f>
        <v>4500</v>
      </c>
      <c r="E34" s="112">
        <v>1873.84</v>
      </c>
      <c r="F34" s="113">
        <v>2500</v>
      </c>
      <c r="G34" s="114"/>
      <c r="H34" s="114">
        <f>830+305.11</f>
        <v>1135.1100000000001</v>
      </c>
      <c r="I34" s="114">
        <v>1500</v>
      </c>
      <c r="J34" s="128">
        <v>0</v>
      </c>
      <c r="K34" s="114"/>
      <c r="L34" s="116"/>
      <c r="M34" s="116"/>
      <c r="N34" s="116"/>
      <c r="O34" s="116"/>
      <c r="P34" s="116"/>
      <c r="Q34" s="117">
        <f>600+400</f>
        <v>1000</v>
      </c>
      <c r="R34" s="117">
        <f>1372.9+654.41+400.81+280.35</f>
        <v>2708.47</v>
      </c>
      <c r="S34" s="117">
        <v>2500</v>
      </c>
      <c r="T34" s="117">
        <v>903.55</v>
      </c>
      <c r="U34" s="118">
        <v>2500</v>
      </c>
      <c r="V34" s="116"/>
      <c r="W34" s="116"/>
      <c r="X34" s="116"/>
      <c r="Y34" s="116"/>
      <c r="Z34" s="119"/>
      <c r="AA34" s="62"/>
      <c r="AB34" s="62">
        <f>1372.9+245.57+629.84+2100+150+1120</f>
        <v>5618.3099999999995</v>
      </c>
      <c r="AC34" s="62">
        <v>5500</v>
      </c>
      <c r="AD34" s="62">
        <v>982.62</v>
      </c>
      <c r="AE34" s="120">
        <v>1000</v>
      </c>
      <c r="AF34" s="121">
        <v>300</v>
      </c>
      <c r="AG34" s="121">
        <v>102</v>
      </c>
      <c r="AH34" s="121">
        <v>300</v>
      </c>
      <c r="AI34" s="127"/>
      <c r="AJ34" s="122">
        <v>300</v>
      </c>
      <c r="AK34" s="69"/>
      <c r="AL34" s="69"/>
      <c r="AM34" s="69"/>
      <c r="AN34" s="69"/>
      <c r="AO34" s="69"/>
      <c r="AS34" s="7" t="s">
        <v>56</v>
      </c>
      <c r="AT34" s="47"/>
      <c r="AU34" s="47">
        <f>1423.92+100+993.1</f>
        <v>2517.02</v>
      </c>
      <c r="AV34" s="47">
        <v>2000</v>
      </c>
      <c r="AW34" s="47">
        <v>1747.28</v>
      </c>
      <c r="AX34" s="48"/>
    </row>
    <row r="35" spans="1:50" ht="15.75" customHeight="1" x14ac:dyDescent="0.3">
      <c r="A35" s="47" t="s">
        <v>57</v>
      </c>
      <c r="B35" s="112">
        <v>100</v>
      </c>
      <c r="C35" s="112">
        <v>389.1</v>
      </c>
      <c r="D35" s="112">
        <v>425</v>
      </c>
      <c r="E35" s="112">
        <v>423.21</v>
      </c>
      <c r="F35" s="113">
        <v>440</v>
      </c>
      <c r="G35" s="114">
        <v>2000</v>
      </c>
      <c r="H35" s="114">
        <v>340.8</v>
      </c>
      <c r="I35" s="114">
        <v>600</v>
      </c>
      <c r="J35" s="114">
        <v>353.55</v>
      </c>
      <c r="K35" s="114">
        <v>600</v>
      </c>
      <c r="L35" s="116"/>
      <c r="M35" s="116"/>
      <c r="N35" s="116"/>
      <c r="O35" s="116"/>
      <c r="P35" s="116"/>
      <c r="Q35" s="117">
        <f>700+400+250</f>
        <v>1350</v>
      </c>
      <c r="R35" s="117">
        <v>613.95000000000005</v>
      </c>
      <c r="S35" s="117">
        <v>700</v>
      </c>
      <c r="T35" s="117">
        <v>625.69000000000005</v>
      </c>
      <c r="U35" s="118">
        <v>700</v>
      </c>
      <c r="V35" s="116">
        <v>200</v>
      </c>
      <c r="W35" s="116"/>
      <c r="X35" s="116">
        <v>200</v>
      </c>
      <c r="Y35" s="116">
        <v>30</v>
      </c>
      <c r="Z35" s="119">
        <v>100</v>
      </c>
      <c r="AA35" s="62">
        <v>1000</v>
      </c>
      <c r="AB35" s="62">
        <v>655.55</v>
      </c>
      <c r="AC35" s="62">
        <v>400</v>
      </c>
      <c r="AD35" s="62">
        <v>584.16</v>
      </c>
      <c r="AE35" s="120">
        <v>600</v>
      </c>
      <c r="AF35" s="121">
        <v>250</v>
      </c>
      <c r="AG35" s="121">
        <v>64.38</v>
      </c>
      <c r="AH35" s="121">
        <v>250</v>
      </c>
      <c r="AI35" s="121">
        <v>150.15</v>
      </c>
      <c r="AJ35" s="122">
        <v>250</v>
      </c>
      <c r="AK35" s="69"/>
      <c r="AL35" s="69"/>
      <c r="AM35" s="69"/>
      <c r="AN35" s="69"/>
      <c r="AO35" s="69"/>
      <c r="AS35" s="7" t="s">
        <v>58</v>
      </c>
      <c r="AT35" s="47">
        <v>2000</v>
      </c>
      <c r="AU35" s="47">
        <v>1590.97</v>
      </c>
      <c r="AV35" s="47">
        <v>1700</v>
      </c>
      <c r="AW35" s="47">
        <v>1523.42</v>
      </c>
      <c r="AX35" s="48">
        <v>2000</v>
      </c>
    </row>
    <row r="36" spans="1:50" ht="15.75" customHeight="1" x14ac:dyDescent="0.3">
      <c r="A36" s="47" t="s">
        <v>59</v>
      </c>
      <c r="B36" s="112">
        <v>200</v>
      </c>
      <c r="C36" s="112">
        <v>165.97</v>
      </c>
      <c r="D36" s="112">
        <v>200</v>
      </c>
      <c r="E36" s="112">
        <f>23.63+270</f>
        <v>293.63</v>
      </c>
      <c r="F36" s="113">
        <v>350</v>
      </c>
      <c r="G36" s="114">
        <v>50</v>
      </c>
      <c r="H36" s="114">
        <v>38.299999999999997</v>
      </c>
      <c r="I36" s="114">
        <v>50</v>
      </c>
      <c r="J36" s="114">
        <f>22.45+127.98</f>
        <v>150.43</v>
      </c>
      <c r="K36" s="114">
        <v>50</v>
      </c>
      <c r="L36" s="116">
        <v>50</v>
      </c>
      <c r="M36" s="116">
        <v>18.399999999999999</v>
      </c>
      <c r="N36" s="116">
        <v>25</v>
      </c>
      <c r="O36" s="116">
        <v>12.03</v>
      </c>
      <c r="P36" s="116">
        <v>20</v>
      </c>
      <c r="Q36" s="117">
        <v>300</v>
      </c>
      <c r="R36" s="117">
        <v>131.65</v>
      </c>
      <c r="S36" s="117">
        <v>150</v>
      </c>
      <c r="T36" s="117">
        <f>151.04+214.07</f>
        <v>365.11</v>
      </c>
      <c r="U36" s="118">
        <f>200+250</f>
        <v>450</v>
      </c>
      <c r="V36" s="116"/>
      <c r="W36" s="116">
        <v>12.55</v>
      </c>
      <c r="X36" s="116"/>
      <c r="Y36" s="116">
        <v>12.58</v>
      </c>
      <c r="Z36" s="119"/>
      <c r="AA36" s="62">
        <v>250</v>
      </c>
      <c r="AB36" s="62">
        <v>66.86</v>
      </c>
      <c r="AC36" s="62">
        <v>250</v>
      </c>
      <c r="AD36" s="62">
        <f>57.14+85.42</f>
        <v>142.56</v>
      </c>
      <c r="AE36" s="120">
        <v>200</v>
      </c>
      <c r="AF36" s="121">
        <v>100</v>
      </c>
      <c r="AG36" s="121">
        <v>102.24</v>
      </c>
      <c r="AH36" s="121">
        <v>100</v>
      </c>
      <c r="AI36" s="121">
        <f>187.01+34.69</f>
        <v>221.7</v>
      </c>
      <c r="AJ36" s="122">
        <v>100</v>
      </c>
      <c r="AK36" s="69">
        <v>50</v>
      </c>
      <c r="AL36" s="69">
        <v>13.2</v>
      </c>
      <c r="AM36" s="69">
        <v>20</v>
      </c>
      <c r="AN36" s="69">
        <v>11.93</v>
      </c>
      <c r="AO36" s="69">
        <v>20</v>
      </c>
      <c r="AS36" s="7" t="s">
        <v>59</v>
      </c>
      <c r="AT36" s="47">
        <v>100</v>
      </c>
      <c r="AU36" s="47">
        <v>43.64</v>
      </c>
      <c r="AV36" s="47">
        <v>55</v>
      </c>
      <c r="AW36" s="47">
        <f>33.47+853.39</f>
        <v>886.86</v>
      </c>
      <c r="AX36" s="48">
        <v>100</v>
      </c>
    </row>
    <row r="37" spans="1:50" ht="15.75" customHeight="1" x14ac:dyDescent="0.3">
      <c r="A37" s="47" t="s">
        <v>60</v>
      </c>
      <c r="B37" s="112">
        <v>750</v>
      </c>
      <c r="C37" s="112"/>
      <c r="D37" s="112"/>
      <c r="E37" s="112">
        <f>301.75+210</f>
        <v>511.75</v>
      </c>
      <c r="F37" s="113">
        <v>450</v>
      </c>
      <c r="G37" s="114">
        <v>100</v>
      </c>
      <c r="H37" s="114"/>
      <c r="I37" s="114">
        <v>100</v>
      </c>
      <c r="J37" s="114">
        <v>0</v>
      </c>
      <c r="K37" s="114">
        <v>100</v>
      </c>
      <c r="L37" s="116"/>
      <c r="M37" s="116"/>
      <c r="N37" s="116"/>
      <c r="O37" s="116"/>
      <c r="P37" s="116"/>
      <c r="Q37" s="117">
        <v>100</v>
      </c>
      <c r="R37" s="117">
        <v>164.9</v>
      </c>
      <c r="S37" s="117">
        <v>200</v>
      </c>
      <c r="T37" s="117">
        <v>97.99</v>
      </c>
      <c r="U37" s="118">
        <v>200</v>
      </c>
      <c r="V37" s="116"/>
      <c r="W37" s="116"/>
      <c r="X37" s="116"/>
      <c r="Y37" s="116"/>
      <c r="Z37" s="119"/>
      <c r="AA37" s="62">
        <v>100</v>
      </c>
      <c r="AB37" s="62"/>
      <c r="AC37" s="62">
        <v>25</v>
      </c>
      <c r="AD37" s="62">
        <v>11.9</v>
      </c>
      <c r="AE37" s="120"/>
      <c r="AF37" s="121"/>
      <c r="AG37" s="121"/>
      <c r="AH37" s="121"/>
      <c r="AI37" s="127"/>
      <c r="AJ37" s="122"/>
      <c r="AK37" s="69"/>
      <c r="AL37" s="69"/>
      <c r="AM37" s="69"/>
      <c r="AN37" s="69"/>
      <c r="AO37" s="69"/>
      <c r="AS37" s="7" t="s">
        <v>61</v>
      </c>
      <c r="AT37" s="47"/>
      <c r="AU37" s="47"/>
      <c r="AV37" s="47">
        <v>20</v>
      </c>
      <c r="AW37" s="47">
        <v>145</v>
      </c>
      <c r="AX37" s="48"/>
    </row>
    <row r="38" spans="1:50" ht="15.75" customHeight="1" x14ac:dyDescent="0.3">
      <c r="A38" s="47" t="s">
        <v>62</v>
      </c>
      <c r="B38" s="112">
        <v>100</v>
      </c>
      <c r="C38" s="112"/>
      <c r="D38" s="112"/>
      <c r="E38" s="112"/>
      <c r="F38" s="113"/>
      <c r="G38" s="114"/>
      <c r="H38" s="114"/>
      <c r="I38" s="114"/>
      <c r="J38" s="115"/>
      <c r="K38" s="114"/>
      <c r="L38" s="116"/>
      <c r="M38" s="116"/>
      <c r="N38" s="116"/>
      <c r="O38" s="116"/>
      <c r="P38" s="116"/>
      <c r="Q38" s="117">
        <v>20</v>
      </c>
      <c r="R38" s="117"/>
      <c r="S38" s="117">
        <v>20</v>
      </c>
      <c r="T38" s="117">
        <v>0</v>
      </c>
      <c r="U38" s="118">
        <v>20</v>
      </c>
      <c r="V38" s="116"/>
      <c r="W38" s="116"/>
      <c r="X38" s="116"/>
      <c r="Y38" s="116"/>
      <c r="Z38" s="119"/>
      <c r="AA38" s="62"/>
      <c r="AB38" s="62"/>
      <c r="AC38" s="62"/>
      <c r="AD38" s="62"/>
      <c r="AE38" s="120"/>
      <c r="AF38" s="121">
        <v>50</v>
      </c>
      <c r="AG38" s="121"/>
      <c r="AH38" s="121">
        <v>50</v>
      </c>
      <c r="AI38" s="121">
        <v>151.52000000000001</v>
      </c>
      <c r="AJ38" s="122">
        <v>150</v>
      </c>
      <c r="AK38" s="69"/>
      <c r="AL38" s="69"/>
      <c r="AM38" s="69"/>
      <c r="AN38" s="69"/>
      <c r="AO38" s="69"/>
      <c r="AS38" s="7" t="s">
        <v>63</v>
      </c>
      <c r="AT38" s="47"/>
      <c r="AU38" s="47"/>
      <c r="AV38" s="47"/>
      <c r="AW38" s="125"/>
      <c r="AX38" s="48"/>
    </row>
    <row r="39" spans="1:50" ht="15.75" customHeight="1" x14ac:dyDescent="0.3">
      <c r="A39" s="47" t="s">
        <v>64</v>
      </c>
      <c r="B39" s="112">
        <v>860</v>
      </c>
      <c r="C39" s="112">
        <v>704.07</v>
      </c>
      <c r="D39" s="112">
        <v>850</v>
      </c>
      <c r="E39" s="112">
        <f>1183.97+80.33</f>
        <v>1264.3</v>
      </c>
      <c r="F39" s="113">
        <v>1500</v>
      </c>
      <c r="G39" s="114"/>
      <c r="H39" s="114"/>
      <c r="I39" s="114"/>
      <c r="J39" s="115"/>
      <c r="K39" s="114"/>
      <c r="L39" s="116"/>
      <c r="M39" s="116"/>
      <c r="N39" s="116"/>
      <c r="O39" s="116"/>
      <c r="P39" s="116"/>
      <c r="Q39" s="117">
        <v>210</v>
      </c>
      <c r="R39" s="117">
        <v>179.8</v>
      </c>
      <c r="S39" s="117">
        <v>210</v>
      </c>
      <c r="T39" s="117">
        <v>0</v>
      </c>
      <c r="U39" s="118">
        <v>210</v>
      </c>
      <c r="V39" s="116"/>
      <c r="W39" s="116"/>
      <c r="X39" s="116"/>
      <c r="Y39" s="116"/>
      <c r="Z39" s="119"/>
      <c r="AA39" s="62">
        <v>300</v>
      </c>
      <c r="AB39" s="62">
        <v>198.12</v>
      </c>
      <c r="AC39" s="62">
        <v>250</v>
      </c>
      <c r="AD39" s="62">
        <v>273.92</v>
      </c>
      <c r="AE39" s="120">
        <v>300</v>
      </c>
      <c r="AF39" s="121"/>
      <c r="AG39" s="121"/>
      <c r="AH39" s="121"/>
      <c r="AI39" s="127"/>
      <c r="AJ39" s="122"/>
      <c r="AK39" s="69"/>
      <c r="AL39" s="69"/>
      <c r="AM39" s="69"/>
      <c r="AN39" s="69"/>
      <c r="AO39" s="69"/>
      <c r="AS39" s="7" t="s">
        <v>65</v>
      </c>
      <c r="AT39" s="47">
        <v>1000</v>
      </c>
      <c r="AU39" s="47">
        <v>624.88</v>
      </c>
      <c r="AV39" s="47">
        <v>700</v>
      </c>
      <c r="AW39" s="47">
        <v>585.66999999999996</v>
      </c>
      <c r="AX39" s="48">
        <v>700</v>
      </c>
    </row>
    <row r="40" spans="1:50" ht="15.75" customHeight="1" x14ac:dyDescent="0.3">
      <c r="A40" s="47" t="s">
        <v>29</v>
      </c>
      <c r="B40" s="112"/>
      <c r="C40" s="112"/>
      <c r="D40" s="112"/>
      <c r="E40" s="112">
        <v>20</v>
      </c>
      <c r="F40" s="113">
        <v>20</v>
      </c>
      <c r="G40" s="114"/>
      <c r="H40" s="114"/>
      <c r="I40" s="114"/>
      <c r="J40" s="114">
        <v>200</v>
      </c>
      <c r="K40" s="114"/>
      <c r="L40" s="116"/>
      <c r="M40" s="116"/>
      <c r="N40" s="116"/>
      <c r="O40" s="116"/>
      <c r="P40" s="116"/>
      <c r="Q40" s="117"/>
      <c r="R40" s="117"/>
      <c r="S40" s="117"/>
      <c r="T40" s="117">
        <v>403.05</v>
      </c>
      <c r="U40" s="118">
        <v>400</v>
      </c>
      <c r="V40" s="116"/>
      <c r="W40" s="116"/>
      <c r="X40" s="116"/>
      <c r="Y40" s="116"/>
      <c r="Z40" s="119"/>
      <c r="AA40" s="62"/>
      <c r="AB40" s="62"/>
      <c r="AC40" s="62"/>
      <c r="AD40" s="62">
        <v>320</v>
      </c>
      <c r="AE40" s="120"/>
      <c r="AF40" s="121"/>
      <c r="AG40" s="121"/>
      <c r="AH40" s="121"/>
      <c r="AI40" s="121">
        <v>100</v>
      </c>
      <c r="AJ40" s="122"/>
      <c r="AK40" s="69"/>
      <c r="AL40" s="69"/>
      <c r="AM40" s="69"/>
      <c r="AN40" s="69"/>
      <c r="AO40" s="69"/>
      <c r="AS40" s="7" t="s">
        <v>66</v>
      </c>
      <c r="AT40" s="47"/>
      <c r="AU40" s="47"/>
      <c r="AV40" s="47"/>
      <c r="AW40" s="47">
        <v>100</v>
      </c>
      <c r="AX40" s="48"/>
    </row>
    <row r="41" spans="1:50" ht="15.75" customHeight="1" x14ac:dyDescent="0.3">
      <c r="A41" s="47" t="s">
        <v>67</v>
      </c>
      <c r="B41" s="112">
        <v>1100</v>
      </c>
      <c r="C41" s="112">
        <v>578.52</v>
      </c>
      <c r="D41" s="112">
        <v>900</v>
      </c>
      <c r="E41" s="112">
        <f>656.74+30.92</f>
        <v>687.66</v>
      </c>
      <c r="F41" s="113">
        <v>800</v>
      </c>
      <c r="G41" s="114"/>
      <c r="H41" s="114">
        <v>356</v>
      </c>
      <c r="I41" s="114">
        <v>500</v>
      </c>
      <c r="J41" s="114">
        <v>0</v>
      </c>
      <c r="K41" s="114">
        <v>500</v>
      </c>
      <c r="L41" s="116"/>
      <c r="M41" s="116"/>
      <c r="N41" s="116"/>
      <c r="O41" s="116"/>
      <c r="P41" s="116"/>
      <c r="Q41" s="117">
        <v>1600</v>
      </c>
      <c r="R41" s="117">
        <v>1331.89</v>
      </c>
      <c r="S41" s="117">
        <v>1600</v>
      </c>
      <c r="T41" s="117">
        <v>810.49</v>
      </c>
      <c r="U41" s="118">
        <v>1600</v>
      </c>
      <c r="V41" s="116"/>
      <c r="W41" s="116"/>
      <c r="X41" s="116"/>
      <c r="Y41" s="116"/>
      <c r="Z41" s="119"/>
      <c r="AA41" s="62">
        <v>1000</v>
      </c>
      <c r="AB41" s="62">
        <v>664.68</v>
      </c>
      <c r="AC41" s="62">
        <v>800</v>
      </c>
      <c r="AD41" s="62">
        <v>616.35</v>
      </c>
      <c r="AE41" s="120">
        <v>1000</v>
      </c>
      <c r="AF41" s="121"/>
      <c r="AG41" s="121"/>
      <c r="AH41" s="121"/>
      <c r="AI41" s="127"/>
      <c r="AJ41" s="122"/>
      <c r="AK41" s="69"/>
      <c r="AL41" s="69"/>
      <c r="AM41" s="69"/>
      <c r="AN41" s="69"/>
      <c r="AO41" s="69"/>
      <c r="AS41" s="7" t="s">
        <v>68</v>
      </c>
      <c r="AT41" s="47">
        <v>800</v>
      </c>
      <c r="AU41" s="47">
        <v>1128.52</v>
      </c>
      <c r="AV41" s="47">
        <v>1500</v>
      </c>
      <c r="AW41" s="47">
        <v>1313.47</v>
      </c>
      <c r="AX41" s="48">
        <v>1500</v>
      </c>
    </row>
    <row r="42" spans="1:50" ht="15.75" customHeight="1" x14ac:dyDescent="0.3">
      <c r="A42" s="89" t="s">
        <v>69</v>
      </c>
      <c r="B42" s="112"/>
      <c r="C42" s="112"/>
      <c r="D42" s="112"/>
      <c r="E42" s="112"/>
      <c r="F42" s="113"/>
      <c r="G42" s="114"/>
      <c r="H42" s="114"/>
      <c r="I42" s="114"/>
      <c r="J42" s="115"/>
      <c r="K42" s="114"/>
      <c r="L42" s="116"/>
      <c r="M42" s="116"/>
      <c r="N42" s="116"/>
      <c r="O42" s="116"/>
      <c r="P42" s="116"/>
      <c r="Q42" s="117"/>
      <c r="R42" s="117"/>
      <c r="S42" s="117"/>
      <c r="T42" s="117"/>
      <c r="U42" s="118"/>
      <c r="V42" s="116"/>
      <c r="W42" s="116"/>
      <c r="X42" s="116"/>
      <c r="Y42" s="116"/>
      <c r="Z42" s="119"/>
      <c r="AA42" s="62">
        <v>1300</v>
      </c>
      <c r="AB42" s="62">
        <v>284.76</v>
      </c>
      <c r="AC42" s="62">
        <v>290</v>
      </c>
      <c r="AD42" s="62">
        <v>275.91000000000003</v>
      </c>
      <c r="AE42" s="129"/>
      <c r="AF42" s="123"/>
      <c r="AG42" s="123"/>
      <c r="AH42" s="123"/>
      <c r="AI42" s="130"/>
      <c r="AJ42" s="122"/>
      <c r="AK42" s="69"/>
      <c r="AL42" s="69"/>
      <c r="AM42" s="69"/>
      <c r="AN42" s="69"/>
      <c r="AO42" s="69"/>
      <c r="AS42" s="7" t="s">
        <v>70</v>
      </c>
      <c r="AT42" s="47">
        <v>15000</v>
      </c>
      <c r="AU42" s="47">
        <v>11065.91</v>
      </c>
      <c r="AV42" s="47">
        <v>9000</v>
      </c>
      <c r="AW42" s="47">
        <v>8367.27</v>
      </c>
      <c r="AX42" s="48">
        <v>9000</v>
      </c>
    </row>
    <row r="43" spans="1:50" ht="15.75" customHeight="1" x14ac:dyDescent="0.3">
      <c r="A43" s="131" t="s">
        <v>71</v>
      </c>
      <c r="B43" s="132"/>
      <c r="C43" s="132"/>
      <c r="D43" s="132"/>
      <c r="E43" s="132"/>
      <c r="F43" s="133"/>
      <c r="G43" s="134"/>
      <c r="H43" s="134"/>
      <c r="I43" s="134"/>
      <c r="J43" s="135"/>
      <c r="K43" s="134"/>
      <c r="L43" s="136"/>
      <c r="M43" s="136">
        <v>50.09</v>
      </c>
      <c r="N43" s="136"/>
      <c r="O43" s="136"/>
      <c r="P43" s="136"/>
      <c r="Q43" s="137"/>
      <c r="R43" s="138">
        <v>217.53</v>
      </c>
      <c r="S43" s="138"/>
      <c r="T43" s="138">
        <v>643.09</v>
      </c>
      <c r="U43" s="139"/>
      <c r="V43" s="136"/>
      <c r="W43" s="136"/>
      <c r="X43" s="136"/>
      <c r="Y43" s="136"/>
      <c r="Z43" s="140"/>
      <c r="AA43" s="141"/>
      <c r="AB43" s="142">
        <v>140.53</v>
      </c>
      <c r="AC43" s="142">
        <v>250</v>
      </c>
      <c r="AD43" s="142">
        <v>1803.81</v>
      </c>
      <c r="AE43" s="143"/>
      <c r="AF43" s="144"/>
      <c r="AG43" s="144"/>
      <c r="AH43" s="144"/>
      <c r="AI43" s="144">
        <v>183.6</v>
      </c>
      <c r="AJ43" s="145"/>
      <c r="AK43" s="146"/>
      <c r="AL43" s="69"/>
      <c r="AM43" s="69"/>
      <c r="AN43" s="69"/>
      <c r="AO43" s="147"/>
      <c r="AS43" s="7" t="s">
        <v>71</v>
      </c>
      <c r="AT43" s="89"/>
      <c r="AU43" s="89">
        <v>4497.45</v>
      </c>
      <c r="AV43" s="89">
        <v>5500</v>
      </c>
      <c r="AW43" s="89">
        <v>2264.04</v>
      </c>
      <c r="AX43" s="90"/>
    </row>
    <row r="44" spans="1:50" ht="15.75" customHeight="1" x14ac:dyDescent="0.3">
      <c r="A44" s="91"/>
      <c r="B44" s="148">
        <f t="shared" ref="B44:E44" si="10">SUM(B19:B42)</f>
        <v>10135</v>
      </c>
      <c r="C44" s="148">
        <f t="shared" si="10"/>
        <v>7829.59</v>
      </c>
      <c r="D44" s="148">
        <f t="shared" si="10"/>
        <v>9485</v>
      </c>
      <c r="E44" s="148">
        <f t="shared" si="10"/>
        <v>7301.51</v>
      </c>
      <c r="F44" s="149">
        <f>SUM(F18:F43)</f>
        <v>8450</v>
      </c>
      <c r="G44" s="150">
        <f t="shared" ref="G44:J44" si="11">SUM(G18:G42)</f>
        <v>9300</v>
      </c>
      <c r="H44" s="150">
        <f t="shared" si="11"/>
        <v>10739.509999999998</v>
      </c>
      <c r="I44" s="150">
        <f t="shared" si="11"/>
        <v>17700</v>
      </c>
      <c r="J44" s="150">
        <f t="shared" si="11"/>
        <v>7719.2300000000005</v>
      </c>
      <c r="K44" s="150">
        <f>SUM(K18:K43)</f>
        <v>12600</v>
      </c>
      <c r="L44" s="151">
        <f>SUM(L18:L42)</f>
        <v>800</v>
      </c>
      <c r="M44" s="151">
        <f>SUM(M18:M43)</f>
        <v>569.39</v>
      </c>
      <c r="N44" s="151">
        <f t="shared" ref="N44:O44" si="12">SUM(N18:N42)</f>
        <v>25</v>
      </c>
      <c r="O44" s="151">
        <f t="shared" si="12"/>
        <v>12.03</v>
      </c>
      <c r="P44" s="151">
        <f>SUM(P36:P43)</f>
        <v>20</v>
      </c>
      <c r="Q44" s="152">
        <f>SUM(Q19:Q42)</f>
        <v>37810</v>
      </c>
      <c r="R44" s="152">
        <f>SUM(R19:R43)</f>
        <v>26604.100000000002</v>
      </c>
      <c r="S44" s="152">
        <f t="shared" ref="S44:T44" si="13">SUM(S19:S42)</f>
        <v>38860</v>
      </c>
      <c r="T44" s="152">
        <f t="shared" si="13"/>
        <v>39581.780000000006</v>
      </c>
      <c r="U44" s="97">
        <f>SUM(U18:U43)</f>
        <v>25060</v>
      </c>
      <c r="V44" s="151">
        <f t="shared" ref="V44:W44" si="14">SUM(V18:V42)</f>
        <v>2700</v>
      </c>
      <c r="W44" s="151">
        <f t="shared" si="14"/>
        <v>48.55</v>
      </c>
      <c r="X44" s="151">
        <f t="shared" ref="X44:Y44" si="15">SUM(X18:X43)</f>
        <v>2300</v>
      </c>
      <c r="Y44" s="151">
        <f t="shared" si="15"/>
        <v>783.95</v>
      </c>
      <c r="Z44" s="153">
        <f>SUM(Z21:Z43)</f>
        <v>500</v>
      </c>
      <c r="AA44" s="154">
        <f>SUM(AA19:AA42)</f>
        <v>53650</v>
      </c>
      <c r="AB44" s="154">
        <f t="shared" ref="AB44:AD44" si="16">SUM(AB19:AB43)</f>
        <v>35227.25</v>
      </c>
      <c r="AC44" s="154">
        <f t="shared" si="16"/>
        <v>81065</v>
      </c>
      <c r="AD44" s="154">
        <f t="shared" si="16"/>
        <v>24097.66</v>
      </c>
      <c r="AE44" s="155">
        <f>SUM(AE18:AE43)</f>
        <v>21300</v>
      </c>
      <c r="AF44" s="156">
        <f t="shared" ref="AF44:AI44" si="17">SUM(AF18:AF42)</f>
        <v>8550</v>
      </c>
      <c r="AG44" s="156">
        <f t="shared" si="17"/>
        <v>268.62</v>
      </c>
      <c r="AH44" s="156">
        <f t="shared" si="17"/>
        <v>8550</v>
      </c>
      <c r="AI44" s="156">
        <f t="shared" si="17"/>
        <v>9732.09</v>
      </c>
      <c r="AJ44" s="157">
        <f>SUM(AJ18:AJ43)</f>
        <v>8650</v>
      </c>
      <c r="AK44" s="158">
        <f t="shared" ref="AK44:AN44" si="18">SUM(AK36:AK42)</f>
        <v>50</v>
      </c>
      <c r="AL44" s="158">
        <f t="shared" si="18"/>
        <v>13.2</v>
      </c>
      <c r="AM44" s="158">
        <f t="shared" si="18"/>
        <v>20</v>
      </c>
      <c r="AN44" s="158">
        <f t="shared" si="18"/>
        <v>11.93</v>
      </c>
      <c r="AO44" s="158">
        <f>SUM(AO36)</f>
        <v>20</v>
      </c>
      <c r="AP44" s="105"/>
      <c r="AQ44" s="105"/>
      <c r="AR44" s="105"/>
      <c r="AS44" s="105"/>
      <c r="AT44" s="159">
        <f>SUM(AT18:AT42)</f>
        <v>70000</v>
      </c>
      <c r="AU44" s="159">
        <f t="shared" ref="AU44:AX44" si="19">SUM(AU18:AU43)</f>
        <v>56585.349999999991</v>
      </c>
      <c r="AV44" s="159">
        <f t="shared" si="19"/>
        <v>59475</v>
      </c>
      <c r="AW44" s="159">
        <f t="shared" si="19"/>
        <v>51300.369999999988</v>
      </c>
      <c r="AX44" s="160">
        <f t="shared" si="19"/>
        <v>19400</v>
      </c>
    </row>
    <row r="45" spans="1:50" ht="15.75" customHeight="1" x14ac:dyDescent="0.3">
      <c r="A45" s="2"/>
      <c r="B45" s="2"/>
      <c r="C45" s="2"/>
      <c r="D45" s="2"/>
      <c r="E45" s="2"/>
      <c r="F45" s="3"/>
      <c r="G45" s="2"/>
      <c r="H45" s="2"/>
      <c r="I45" s="2"/>
      <c r="J45" s="109"/>
      <c r="K45" s="2"/>
      <c r="L45" s="2"/>
      <c r="M45" s="2"/>
      <c r="N45" s="2"/>
      <c r="O45" s="2"/>
      <c r="P45" s="2"/>
      <c r="Q45" s="2"/>
      <c r="R45" s="2"/>
      <c r="S45" s="2"/>
      <c r="T45" s="2"/>
      <c r="U45" s="161"/>
      <c r="V45" s="162"/>
      <c r="W45" s="162"/>
      <c r="X45" s="2"/>
      <c r="Y45" s="2"/>
      <c r="Z45" s="3"/>
      <c r="AA45" s="2"/>
      <c r="AB45" s="2"/>
      <c r="AC45" s="2"/>
      <c r="AD45" s="2"/>
      <c r="AE45" s="3"/>
      <c r="AF45" s="2"/>
      <c r="AG45" s="2"/>
      <c r="AH45" s="2"/>
      <c r="AI45" s="2"/>
      <c r="AJ45" s="3"/>
      <c r="AK45" s="2"/>
      <c r="AL45" s="2"/>
      <c r="AM45" s="2"/>
      <c r="AN45" s="2"/>
      <c r="AO45" s="2"/>
      <c r="AP45" s="2"/>
      <c r="AQ45" s="2"/>
      <c r="AR45" s="2"/>
      <c r="AS45" s="2"/>
      <c r="AT45" s="7"/>
      <c r="AU45" s="7"/>
      <c r="AV45" s="7"/>
      <c r="AW45" s="7"/>
      <c r="AX45" s="8"/>
    </row>
    <row r="46" spans="1:50" ht="15.75" customHeight="1" x14ac:dyDescent="0.3">
      <c r="A46" s="163"/>
      <c r="B46" s="164">
        <f t="shared" ref="B46:AO46" si="20">B15-B44</f>
        <v>-3135</v>
      </c>
      <c r="C46" s="164">
        <f t="shared" si="20"/>
        <v>147.40999999999985</v>
      </c>
      <c r="D46" s="164">
        <f t="shared" si="20"/>
        <v>-2485</v>
      </c>
      <c r="E46" s="164">
        <f t="shared" si="20"/>
        <v>-2401.5100000000002</v>
      </c>
      <c r="F46" s="165">
        <f t="shared" si="20"/>
        <v>-2750</v>
      </c>
      <c r="G46" s="166">
        <f t="shared" si="20"/>
        <v>2200</v>
      </c>
      <c r="H46" s="166">
        <f t="shared" si="20"/>
        <v>-1192.7599999999984</v>
      </c>
      <c r="I46" s="166">
        <f t="shared" si="20"/>
        <v>-4700</v>
      </c>
      <c r="J46" s="166">
        <f t="shared" si="20"/>
        <v>1272.4199999999992</v>
      </c>
      <c r="K46" s="167">
        <f t="shared" si="20"/>
        <v>400</v>
      </c>
      <c r="L46" s="168">
        <f t="shared" si="20"/>
        <v>200</v>
      </c>
      <c r="M46" s="168">
        <f t="shared" si="20"/>
        <v>-449.39</v>
      </c>
      <c r="N46" s="168">
        <f t="shared" si="20"/>
        <v>975</v>
      </c>
      <c r="O46" s="168">
        <f t="shared" si="20"/>
        <v>52.97</v>
      </c>
      <c r="P46" s="169">
        <f t="shared" si="20"/>
        <v>395</v>
      </c>
      <c r="Q46" s="170">
        <f t="shared" si="20"/>
        <v>-13510</v>
      </c>
      <c r="R46" s="170">
        <f t="shared" si="20"/>
        <v>-1179.4100000000035</v>
      </c>
      <c r="S46" s="170">
        <f t="shared" si="20"/>
        <v>-18460</v>
      </c>
      <c r="T46" s="170">
        <f t="shared" si="20"/>
        <v>-18905.430000000008</v>
      </c>
      <c r="U46" s="171">
        <f t="shared" si="20"/>
        <v>-6660</v>
      </c>
      <c r="V46" s="172">
        <f t="shared" si="20"/>
        <v>-2200</v>
      </c>
      <c r="W46" s="153">
        <f t="shared" si="20"/>
        <v>634.07000000000005</v>
      </c>
      <c r="X46" s="173">
        <f t="shared" si="20"/>
        <v>-600</v>
      </c>
      <c r="Y46" s="173">
        <f t="shared" si="20"/>
        <v>-683.95</v>
      </c>
      <c r="Z46" s="174">
        <f t="shared" si="20"/>
        <v>0</v>
      </c>
      <c r="AA46" s="175">
        <f t="shared" si="20"/>
        <v>-19650</v>
      </c>
      <c r="AB46" s="175">
        <f t="shared" si="20"/>
        <v>1330.0699999999997</v>
      </c>
      <c r="AC46" s="175">
        <f t="shared" si="20"/>
        <v>-36865</v>
      </c>
      <c r="AD46" s="175">
        <f t="shared" si="20"/>
        <v>-9566.39</v>
      </c>
      <c r="AE46" s="176">
        <f t="shared" si="20"/>
        <v>-3800</v>
      </c>
      <c r="AF46" s="177">
        <f t="shared" si="20"/>
        <v>1950</v>
      </c>
      <c r="AG46" s="177">
        <f t="shared" si="20"/>
        <v>254.05000000000007</v>
      </c>
      <c r="AH46" s="177">
        <f t="shared" si="20"/>
        <v>1950</v>
      </c>
      <c r="AI46" s="177">
        <f t="shared" si="20"/>
        <v>1378.130000000001</v>
      </c>
      <c r="AJ46" s="178">
        <f t="shared" si="20"/>
        <v>2350</v>
      </c>
      <c r="AK46" s="179">
        <f t="shared" si="20"/>
        <v>950</v>
      </c>
      <c r="AL46" s="179">
        <f t="shared" si="20"/>
        <v>586.79999999999995</v>
      </c>
      <c r="AM46" s="179">
        <f t="shared" si="20"/>
        <v>780</v>
      </c>
      <c r="AN46" s="179">
        <f t="shared" si="20"/>
        <v>188.07</v>
      </c>
      <c r="AO46" s="180">
        <f t="shared" si="20"/>
        <v>580</v>
      </c>
      <c r="AP46" s="181"/>
      <c r="AQ46" s="182">
        <f>SUM(F46,K46,P46,U46,Z46,AE46,AJ46,AO46)</f>
        <v>-9485</v>
      </c>
      <c r="AR46" s="183"/>
      <c r="AS46" s="183"/>
      <c r="AT46" s="184">
        <f t="shared" ref="AT46:AX46" si="21">AT15-AT44</f>
        <v>-22000</v>
      </c>
      <c r="AU46" s="184">
        <f t="shared" si="21"/>
        <v>14654.320000000007</v>
      </c>
      <c r="AV46" s="185">
        <f t="shared" si="21"/>
        <v>6325</v>
      </c>
      <c r="AW46" s="185">
        <f t="shared" si="21"/>
        <v>-1985.1999999999898</v>
      </c>
      <c r="AX46" s="186">
        <f t="shared" si="21"/>
        <v>-9400</v>
      </c>
    </row>
    <row r="47" spans="1:50" ht="15.75" customHeight="1" x14ac:dyDescent="0.3">
      <c r="B47" s="2"/>
      <c r="C47" s="2"/>
      <c r="D47" s="2"/>
      <c r="E47" s="2"/>
      <c r="F47" s="3"/>
      <c r="G47" s="2"/>
      <c r="H47" s="2"/>
      <c r="J47" s="187"/>
      <c r="U47" s="4"/>
      <c r="V47" s="5"/>
      <c r="W47" s="5"/>
      <c r="X47" s="5"/>
      <c r="Y47" s="5"/>
      <c r="Z47" s="6"/>
      <c r="AA47" s="5"/>
      <c r="AB47" s="5"/>
      <c r="AC47" s="5"/>
      <c r="AD47" s="2"/>
      <c r="AE47" s="3"/>
      <c r="AF47" s="2"/>
      <c r="AG47" s="2"/>
      <c r="AH47" s="2"/>
      <c r="AI47" s="2"/>
      <c r="AJ47" s="3"/>
      <c r="AX47" s="8"/>
    </row>
    <row r="48" spans="1:50" ht="15.75" customHeight="1" x14ac:dyDescent="0.3">
      <c r="B48" s="2"/>
      <c r="C48" s="2"/>
      <c r="D48" s="2"/>
      <c r="E48" s="2"/>
      <c r="F48" s="3"/>
      <c r="G48" s="2"/>
      <c r="H48" s="2"/>
      <c r="U48" s="4"/>
      <c r="V48" s="5"/>
      <c r="W48" s="5"/>
      <c r="X48" s="5"/>
      <c r="Y48" s="5"/>
      <c r="Z48" s="6"/>
      <c r="AA48" s="5"/>
      <c r="AB48" s="5"/>
      <c r="AC48" s="5"/>
      <c r="AD48" s="2"/>
      <c r="AE48" s="3"/>
      <c r="AF48" s="2"/>
      <c r="AG48" s="2"/>
      <c r="AH48" s="2"/>
      <c r="AI48" s="2"/>
      <c r="AJ48" s="3"/>
      <c r="AX48" s="8"/>
    </row>
    <row r="49" spans="1:50" ht="15.75" customHeight="1" x14ac:dyDescent="0.3">
      <c r="B49" s="2"/>
      <c r="C49" s="2"/>
      <c r="D49" s="2"/>
      <c r="E49" s="2"/>
      <c r="F49" s="3"/>
      <c r="G49" s="2"/>
      <c r="H49" s="2"/>
      <c r="U49" s="4"/>
      <c r="V49" s="5"/>
      <c r="W49" s="5"/>
      <c r="X49" s="5"/>
      <c r="Y49" s="5"/>
      <c r="Z49" s="6"/>
      <c r="AA49" s="5"/>
      <c r="AB49" s="5"/>
      <c r="AC49" s="5"/>
      <c r="AD49" s="2"/>
      <c r="AE49" s="3"/>
      <c r="AF49" s="2"/>
      <c r="AG49" s="2"/>
      <c r="AH49" s="2"/>
      <c r="AI49" s="2"/>
      <c r="AJ49" s="3"/>
      <c r="AX49" s="8"/>
    </row>
    <row r="50" spans="1:50" ht="15.75" customHeight="1" x14ac:dyDescent="0.3">
      <c r="A50" s="188" t="s">
        <v>72</v>
      </c>
      <c r="B50" s="2"/>
      <c r="C50" s="2"/>
      <c r="D50" s="2"/>
      <c r="E50" s="2"/>
      <c r="F50" s="3"/>
      <c r="G50" s="2"/>
      <c r="H50" s="2"/>
      <c r="U50" s="4"/>
      <c r="V50" s="5"/>
      <c r="W50" s="5"/>
      <c r="X50" s="5"/>
      <c r="Y50" s="5"/>
      <c r="Z50" s="6"/>
      <c r="AA50" s="5"/>
      <c r="AB50" s="5"/>
      <c r="AC50" s="5"/>
      <c r="AD50" s="2"/>
      <c r="AE50" s="3"/>
      <c r="AF50" s="2"/>
      <c r="AG50" s="2"/>
      <c r="AH50" s="2"/>
      <c r="AI50" s="2"/>
      <c r="AJ50" s="3"/>
      <c r="AX50" s="8"/>
    </row>
    <row r="51" spans="1:50" ht="15.75" customHeight="1" x14ac:dyDescent="0.3">
      <c r="A51" s="188" t="s">
        <v>73</v>
      </c>
      <c r="B51" s="2"/>
      <c r="C51" s="2"/>
      <c r="D51" s="2"/>
      <c r="E51" s="2"/>
      <c r="F51" s="3"/>
      <c r="G51" s="2"/>
      <c r="H51" s="2"/>
      <c r="U51" s="4"/>
      <c r="V51" s="5"/>
      <c r="W51" s="5"/>
      <c r="X51" s="5"/>
      <c r="Y51" s="5"/>
      <c r="Z51" s="6"/>
      <c r="AA51" s="5"/>
      <c r="AB51" s="5"/>
      <c r="AC51" s="5"/>
      <c r="AD51" s="2"/>
      <c r="AE51" s="3"/>
      <c r="AF51" s="2"/>
      <c r="AG51" s="2"/>
      <c r="AH51" s="2"/>
      <c r="AI51" s="2"/>
      <c r="AJ51" s="3"/>
      <c r="AX51" s="8"/>
    </row>
    <row r="52" spans="1:50" ht="15.75" customHeight="1" x14ac:dyDescent="0.3">
      <c r="B52" s="2"/>
      <c r="C52" s="2"/>
      <c r="D52" s="2"/>
      <c r="E52" s="2"/>
      <c r="F52" s="3"/>
      <c r="G52" s="2"/>
      <c r="H52" s="2"/>
      <c r="U52" s="4"/>
      <c r="V52" s="5"/>
      <c r="W52" s="5"/>
      <c r="X52" s="5"/>
      <c r="Y52" s="5"/>
      <c r="Z52" s="6"/>
      <c r="AA52" s="5"/>
      <c r="AB52" s="5"/>
      <c r="AC52" s="5"/>
      <c r="AD52" s="2"/>
      <c r="AE52" s="3"/>
      <c r="AF52" s="2"/>
      <c r="AG52" s="2"/>
      <c r="AH52" s="5"/>
      <c r="AI52" s="5"/>
      <c r="AJ52" s="6"/>
      <c r="AK52" s="5"/>
      <c r="AL52" s="5"/>
      <c r="AX52" s="8"/>
    </row>
    <row r="53" spans="1:50" ht="15.75" customHeight="1" x14ac:dyDescent="0.3">
      <c r="B53" s="2"/>
      <c r="C53" s="2"/>
      <c r="D53" s="2"/>
      <c r="E53" s="2"/>
      <c r="F53" s="3"/>
      <c r="G53" s="2"/>
      <c r="H53" s="2"/>
      <c r="U53" s="4"/>
      <c r="V53" s="5"/>
      <c r="W53" s="5"/>
      <c r="X53" s="5"/>
      <c r="Y53" s="5"/>
      <c r="Z53" s="6"/>
      <c r="AA53" s="5"/>
      <c r="AB53" s="5"/>
      <c r="AC53" s="5"/>
      <c r="AD53" s="2"/>
      <c r="AE53" s="3"/>
      <c r="AF53" s="2"/>
      <c r="AG53" s="2"/>
      <c r="AH53" s="2"/>
      <c r="AI53" s="2"/>
      <c r="AJ53" s="3"/>
      <c r="AX53" s="8"/>
    </row>
    <row r="54" spans="1:50" ht="15.75" customHeight="1" x14ac:dyDescent="0.3">
      <c r="B54" s="2"/>
      <c r="C54" s="2"/>
      <c r="D54" s="2"/>
      <c r="E54" s="2"/>
      <c r="F54" s="3"/>
      <c r="G54" s="2"/>
      <c r="H54" s="2"/>
      <c r="U54" s="4"/>
      <c r="V54" s="5"/>
      <c r="W54" s="5"/>
      <c r="X54" s="5"/>
      <c r="Y54" s="5"/>
      <c r="Z54" s="6"/>
      <c r="AA54" s="5"/>
      <c r="AB54" s="5"/>
      <c r="AC54" s="5"/>
      <c r="AD54" s="2"/>
      <c r="AE54" s="3"/>
      <c r="AF54" s="2"/>
      <c r="AG54" s="2"/>
      <c r="AH54" s="2"/>
      <c r="AI54" s="2"/>
      <c r="AJ54" s="3"/>
      <c r="AX54" s="8"/>
    </row>
    <row r="55" spans="1:50" ht="15.75" customHeight="1" x14ac:dyDescent="0.3">
      <c r="B55" s="2"/>
      <c r="C55" s="2"/>
      <c r="D55" s="2"/>
      <c r="E55" s="2"/>
      <c r="F55" s="3"/>
      <c r="G55" s="2"/>
      <c r="H55" s="2"/>
      <c r="U55" s="4"/>
      <c r="V55" s="5"/>
      <c r="W55" s="5"/>
      <c r="X55" s="5"/>
      <c r="Y55" s="5"/>
      <c r="Z55" s="6"/>
      <c r="AA55" s="5"/>
      <c r="AB55" s="5"/>
      <c r="AC55" s="5"/>
      <c r="AD55" s="2"/>
      <c r="AE55" s="3"/>
      <c r="AF55" s="2"/>
      <c r="AG55" s="2"/>
      <c r="AH55" s="2"/>
      <c r="AI55" s="2"/>
      <c r="AJ55" s="3"/>
      <c r="AX55" s="8"/>
    </row>
    <row r="56" spans="1:50" ht="15.75" customHeight="1" x14ac:dyDescent="0.3">
      <c r="B56" s="2"/>
      <c r="C56" s="2"/>
      <c r="D56" s="2"/>
      <c r="E56" s="2"/>
      <c r="F56" s="3"/>
      <c r="G56" s="2"/>
      <c r="H56" s="2"/>
      <c r="U56" s="4"/>
      <c r="V56" s="5"/>
      <c r="W56" s="5"/>
      <c r="X56" s="5"/>
      <c r="Y56" s="5"/>
      <c r="Z56" s="6"/>
      <c r="AA56" s="5"/>
      <c r="AB56" s="5"/>
      <c r="AC56" s="5"/>
      <c r="AD56" s="2"/>
      <c r="AE56" s="3"/>
      <c r="AF56" s="2"/>
      <c r="AG56" s="2"/>
      <c r="AH56" s="2"/>
      <c r="AI56" s="2"/>
      <c r="AJ56" s="3"/>
      <c r="AX56" s="8"/>
    </row>
    <row r="57" spans="1:50" ht="15.75" customHeight="1" x14ac:dyDescent="0.3">
      <c r="B57" s="2"/>
      <c r="C57" s="2"/>
      <c r="D57" s="2"/>
      <c r="E57" s="2"/>
      <c r="F57" s="3"/>
      <c r="G57" s="2"/>
      <c r="H57" s="2"/>
      <c r="U57" s="4"/>
      <c r="V57" s="5"/>
      <c r="W57" s="5"/>
      <c r="X57" s="5"/>
      <c r="Y57" s="5"/>
      <c r="Z57" s="6"/>
      <c r="AA57" s="5"/>
      <c r="AB57" s="5"/>
      <c r="AC57" s="5"/>
      <c r="AD57" s="2"/>
      <c r="AE57" s="3"/>
      <c r="AF57" s="2"/>
      <c r="AG57" s="2"/>
      <c r="AH57" s="2"/>
      <c r="AI57" s="2"/>
      <c r="AJ57" s="3"/>
      <c r="AX57" s="8"/>
    </row>
    <row r="58" spans="1:50" ht="15.75" customHeight="1" x14ac:dyDescent="0.3">
      <c r="B58" s="2"/>
      <c r="C58" s="2"/>
      <c r="D58" s="2"/>
      <c r="E58" s="2"/>
      <c r="F58" s="3"/>
      <c r="G58" s="2"/>
      <c r="H58" s="2"/>
      <c r="U58" s="4"/>
      <c r="V58" s="5"/>
      <c r="W58" s="5"/>
      <c r="X58" s="5"/>
      <c r="Y58" s="5"/>
      <c r="Z58" s="6"/>
      <c r="AA58" s="5"/>
      <c r="AB58" s="5"/>
      <c r="AC58" s="5"/>
      <c r="AD58" s="2"/>
      <c r="AE58" s="3"/>
      <c r="AF58" s="2"/>
      <c r="AG58" s="2"/>
      <c r="AH58" s="2"/>
      <c r="AI58" s="2"/>
      <c r="AJ58" s="3"/>
      <c r="AX58" s="8"/>
    </row>
    <row r="59" spans="1:50" ht="15.75" customHeight="1" x14ac:dyDescent="0.3">
      <c r="B59" s="2"/>
      <c r="C59" s="2"/>
      <c r="D59" s="2"/>
      <c r="E59" s="2"/>
      <c r="F59" s="3"/>
      <c r="G59" s="2"/>
      <c r="H59" s="2"/>
      <c r="U59" s="4"/>
      <c r="V59" s="5"/>
      <c r="W59" s="5"/>
      <c r="X59" s="5"/>
      <c r="Y59" s="5"/>
      <c r="Z59" s="6"/>
      <c r="AA59" s="5"/>
      <c r="AB59" s="5"/>
      <c r="AC59" s="5"/>
      <c r="AD59" s="2"/>
      <c r="AE59" s="3"/>
      <c r="AF59" s="2"/>
      <c r="AG59" s="2"/>
      <c r="AH59" s="2"/>
      <c r="AI59" s="2"/>
      <c r="AJ59" s="3"/>
      <c r="AX59" s="8"/>
    </row>
    <row r="60" spans="1:50" ht="15.75" customHeight="1" x14ac:dyDescent="0.3">
      <c r="B60" s="2"/>
      <c r="C60" s="2"/>
      <c r="D60" s="2"/>
      <c r="E60" s="2"/>
      <c r="F60" s="3"/>
      <c r="G60" s="2"/>
      <c r="H60" s="2"/>
      <c r="U60" s="4"/>
      <c r="V60" s="5"/>
      <c r="W60" s="5"/>
      <c r="X60" s="5"/>
      <c r="Y60" s="5"/>
      <c r="Z60" s="6"/>
      <c r="AA60" s="5"/>
      <c r="AB60" s="5"/>
      <c r="AC60" s="5"/>
      <c r="AD60" s="2"/>
      <c r="AE60" s="3"/>
      <c r="AF60" s="2"/>
      <c r="AG60" s="2"/>
      <c r="AH60" s="2"/>
      <c r="AI60" s="2"/>
      <c r="AJ60" s="3"/>
      <c r="AX60" s="8"/>
    </row>
    <row r="61" spans="1:50" ht="15.75" customHeight="1" x14ac:dyDescent="0.3">
      <c r="B61" s="2"/>
      <c r="C61" s="2"/>
      <c r="D61" s="2"/>
      <c r="E61" s="2"/>
      <c r="F61" s="3"/>
      <c r="G61" s="2"/>
      <c r="H61" s="2"/>
      <c r="U61" s="4"/>
      <c r="V61" s="5"/>
      <c r="W61" s="5"/>
      <c r="X61" s="5"/>
      <c r="Y61" s="5"/>
      <c r="Z61" s="6"/>
      <c r="AA61" s="5"/>
      <c r="AB61" s="5"/>
      <c r="AC61" s="5"/>
      <c r="AD61" s="2"/>
      <c r="AE61" s="3"/>
      <c r="AF61" s="2"/>
      <c r="AG61" s="2"/>
      <c r="AH61" s="2"/>
      <c r="AI61" s="2"/>
      <c r="AJ61" s="3"/>
      <c r="AX61" s="8"/>
    </row>
    <row r="62" spans="1:50" ht="15.75" customHeight="1" x14ac:dyDescent="0.3">
      <c r="B62" s="2"/>
      <c r="C62" s="2"/>
      <c r="D62" s="2"/>
      <c r="E62" s="2"/>
      <c r="F62" s="3"/>
      <c r="G62" s="2"/>
      <c r="H62" s="2"/>
      <c r="U62" s="4"/>
      <c r="V62" s="5"/>
      <c r="W62" s="5"/>
      <c r="X62" s="5"/>
      <c r="Y62" s="5"/>
      <c r="Z62" s="6"/>
      <c r="AA62" s="5"/>
      <c r="AB62" s="5"/>
      <c r="AC62" s="5"/>
      <c r="AD62" s="2"/>
      <c r="AE62" s="3"/>
      <c r="AF62" s="2"/>
      <c r="AG62" s="2"/>
      <c r="AH62" s="2"/>
      <c r="AI62" s="2"/>
      <c r="AJ62" s="3"/>
      <c r="AX62" s="8"/>
    </row>
    <row r="63" spans="1:50" ht="15.75" customHeight="1" x14ac:dyDescent="0.3">
      <c r="B63" s="2"/>
      <c r="C63" s="2"/>
      <c r="D63" s="2"/>
      <c r="E63" s="2"/>
      <c r="F63" s="3"/>
      <c r="G63" s="2"/>
      <c r="H63" s="2"/>
      <c r="U63" s="4"/>
      <c r="V63" s="5"/>
      <c r="W63" s="5"/>
      <c r="X63" s="5"/>
      <c r="Y63" s="5"/>
      <c r="Z63" s="6"/>
      <c r="AA63" s="5"/>
      <c r="AB63" s="5"/>
      <c r="AC63" s="5"/>
      <c r="AD63" s="2"/>
      <c r="AE63" s="3"/>
      <c r="AF63" s="2"/>
      <c r="AG63" s="2"/>
      <c r="AH63" s="2"/>
      <c r="AI63" s="2"/>
      <c r="AJ63" s="3"/>
      <c r="AX63" s="8"/>
    </row>
    <row r="64" spans="1:50" ht="15.75" customHeight="1" x14ac:dyDescent="0.3">
      <c r="B64" s="2"/>
      <c r="C64" s="2"/>
      <c r="D64" s="2"/>
      <c r="E64" s="2"/>
      <c r="F64" s="3"/>
      <c r="G64" s="2"/>
      <c r="H64" s="2"/>
      <c r="U64" s="4"/>
      <c r="V64" s="5"/>
      <c r="W64" s="5"/>
      <c r="X64" s="5"/>
      <c r="Y64" s="5"/>
      <c r="Z64" s="6"/>
      <c r="AA64" s="5"/>
      <c r="AB64" s="5"/>
      <c r="AC64" s="5"/>
      <c r="AD64" s="2"/>
      <c r="AE64" s="3"/>
      <c r="AF64" s="2"/>
      <c r="AG64" s="2"/>
      <c r="AH64" s="2"/>
      <c r="AI64" s="2"/>
      <c r="AJ64" s="3"/>
      <c r="AX64" s="8"/>
    </row>
    <row r="65" spans="2:50" ht="15.75" customHeight="1" x14ac:dyDescent="0.3">
      <c r="B65" s="2"/>
      <c r="C65" s="2"/>
      <c r="D65" s="2"/>
      <c r="E65" s="2"/>
      <c r="F65" s="3"/>
      <c r="G65" s="2"/>
      <c r="H65" s="2"/>
      <c r="U65" s="4"/>
      <c r="V65" s="5"/>
      <c r="W65" s="5"/>
      <c r="X65" s="5"/>
      <c r="Y65" s="5"/>
      <c r="Z65" s="6"/>
      <c r="AA65" s="5"/>
      <c r="AB65" s="5"/>
      <c r="AC65" s="5"/>
      <c r="AD65" s="2"/>
      <c r="AE65" s="3"/>
      <c r="AF65" s="2"/>
      <c r="AG65" s="2"/>
      <c r="AH65" s="2"/>
      <c r="AI65" s="2"/>
      <c r="AJ65" s="3"/>
      <c r="AX65" s="8"/>
    </row>
    <row r="66" spans="2:50" ht="15.75" customHeight="1" x14ac:dyDescent="0.3">
      <c r="B66" s="2"/>
      <c r="C66" s="2"/>
      <c r="D66" s="2"/>
      <c r="E66" s="2"/>
      <c r="F66" s="3"/>
      <c r="G66" s="2"/>
      <c r="H66" s="2"/>
      <c r="U66" s="4"/>
      <c r="V66" s="5"/>
      <c r="W66" s="5"/>
      <c r="X66" s="5"/>
      <c r="Y66" s="5"/>
      <c r="Z66" s="6"/>
      <c r="AA66" s="5"/>
      <c r="AB66" s="5"/>
      <c r="AC66" s="5"/>
      <c r="AD66" s="2"/>
      <c r="AE66" s="3"/>
      <c r="AF66" s="2"/>
      <c r="AG66" s="2"/>
      <c r="AH66" s="2"/>
      <c r="AI66" s="2"/>
      <c r="AJ66" s="3"/>
      <c r="AX66" s="8"/>
    </row>
    <row r="67" spans="2:50" ht="15.75" customHeight="1" x14ac:dyDescent="0.3">
      <c r="B67" s="2"/>
      <c r="C67" s="2"/>
      <c r="D67" s="2"/>
      <c r="E67" s="2"/>
      <c r="F67" s="3"/>
      <c r="G67" s="2"/>
      <c r="H67" s="2"/>
      <c r="U67" s="4"/>
      <c r="V67" s="5"/>
      <c r="W67" s="5"/>
      <c r="X67" s="5"/>
      <c r="Y67" s="5"/>
      <c r="Z67" s="6"/>
      <c r="AA67" s="5"/>
      <c r="AB67" s="5"/>
      <c r="AC67" s="5"/>
      <c r="AD67" s="2"/>
      <c r="AE67" s="3"/>
      <c r="AF67" s="2"/>
      <c r="AG67" s="2"/>
      <c r="AH67" s="2"/>
      <c r="AI67" s="2"/>
      <c r="AJ67" s="3"/>
      <c r="AX67" s="8"/>
    </row>
    <row r="68" spans="2:50" ht="15.75" customHeight="1" x14ac:dyDescent="0.3">
      <c r="B68" s="2"/>
      <c r="C68" s="2"/>
      <c r="D68" s="2"/>
      <c r="E68" s="2"/>
      <c r="F68" s="3"/>
      <c r="G68" s="2"/>
      <c r="H68" s="2"/>
      <c r="U68" s="4"/>
      <c r="V68" s="5"/>
      <c r="W68" s="5"/>
      <c r="X68" s="5"/>
      <c r="Y68" s="5"/>
      <c r="Z68" s="6"/>
      <c r="AA68" s="5"/>
      <c r="AB68" s="5"/>
      <c r="AC68" s="5"/>
      <c r="AD68" s="2"/>
      <c r="AE68" s="3"/>
      <c r="AF68" s="2"/>
      <c r="AG68" s="2"/>
      <c r="AH68" s="2"/>
      <c r="AI68" s="2"/>
      <c r="AJ68" s="3"/>
      <c r="AX68" s="8"/>
    </row>
    <row r="69" spans="2:50" ht="15.75" customHeight="1" x14ac:dyDescent="0.3">
      <c r="B69" s="2"/>
      <c r="C69" s="2"/>
      <c r="D69" s="2"/>
      <c r="E69" s="2"/>
      <c r="F69" s="3"/>
      <c r="G69" s="2"/>
      <c r="H69" s="2"/>
      <c r="U69" s="4"/>
      <c r="V69" s="5"/>
      <c r="W69" s="5"/>
      <c r="X69" s="5"/>
      <c r="Y69" s="5"/>
      <c r="Z69" s="6"/>
      <c r="AA69" s="5"/>
      <c r="AB69" s="5"/>
      <c r="AC69" s="5"/>
      <c r="AD69" s="2"/>
      <c r="AE69" s="3"/>
      <c r="AF69" s="2"/>
      <c r="AG69" s="2"/>
      <c r="AH69" s="2"/>
      <c r="AI69" s="2"/>
      <c r="AJ69" s="3"/>
      <c r="AX69" s="8"/>
    </row>
    <row r="70" spans="2:50" ht="15.75" customHeight="1" x14ac:dyDescent="0.3">
      <c r="B70" s="2"/>
      <c r="C70" s="2"/>
      <c r="D70" s="2"/>
      <c r="E70" s="2"/>
      <c r="F70" s="3"/>
      <c r="G70" s="2"/>
      <c r="H70" s="2"/>
      <c r="U70" s="4"/>
      <c r="V70" s="5"/>
      <c r="W70" s="5"/>
      <c r="X70" s="5"/>
      <c r="Y70" s="5"/>
      <c r="Z70" s="6"/>
      <c r="AA70" s="5"/>
      <c r="AB70" s="5"/>
      <c r="AC70" s="5"/>
      <c r="AD70" s="2"/>
      <c r="AE70" s="3"/>
      <c r="AF70" s="2"/>
      <c r="AG70" s="2"/>
      <c r="AH70" s="2"/>
      <c r="AI70" s="2"/>
      <c r="AJ70" s="3"/>
      <c r="AX70" s="8"/>
    </row>
    <row r="71" spans="2:50" ht="15.75" customHeight="1" x14ac:dyDescent="0.3">
      <c r="B71" s="2"/>
      <c r="C71" s="2"/>
      <c r="D71" s="2"/>
      <c r="E71" s="2"/>
      <c r="F71" s="3"/>
      <c r="G71" s="2"/>
      <c r="H71" s="2"/>
      <c r="U71" s="4"/>
      <c r="V71" s="5"/>
      <c r="W71" s="5"/>
      <c r="X71" s="5"/>
      <c r="Y71" s="5"/>
      <c r="Z71" s="6"/>
      <c r="AA71" s="5"/>
      <c r="AB71" s="5"/>
      <c r="AC71" s="5"/>
      <c r="AD71" s="2"/>
      <c r="AE71" s="3"/>
      <c r="AF71" s="2"/>
      <c r="AG71" s="2"/>
      <c r="AH71" s="2"/>
      <c r="AI71" s="2"/>
      <c r="AJ71" s="3"/>
      <c r="AX71" s="8"/>
    </row>
    <row r="72" spans="2:50" ht="15.75" customHeight="1" x14ac:dyDescent="0.3">
      <c r="B72" s="2"/>
      <c r="C72" s="2"/>
      <c r="D72" s="2"/>
      <c r="E72" s="2"/>
      <c r="F72" s="3"/>
      <c r="G72" s="2"/>
      <c r="H72" s="2"/>
      <c r="U72" s="4"/>
      <c r="V72" s="5"/>
      <c r="W72" s="5"/>
      <c r="X72" s="5"/>
      <c r="Y72" s="5"/>
      <c r="Z72" s="6"/>
      <c r="AA72" s="5"/>
      <c r="AB72" s="5"/>
      <c r="AC72" s="5"/>
      <c r="AD72" s="2"/>
      <c r="AE72" s="3"/>
      <c r="AF72" s="2"/>
      <c r="AG72" s="2"/>
      <c r="AH72" s="2"/>
      <c r="AI72" s="2"/>
      <c r="AJ72" s="3"/>
      <c r="AX72" s="8"/>
    </row>
    <row r="73" spans="2:50" ht="15.75" customHeight="1" x14ac:dyDescent="0.3">
      <c r="B73" s="2"/>
      <c r="C73" s="2"/>
      <c r="D73" s="2"/>
      <c r="E73" s="2"/>
      <c r="F73" s="3"/>
      <c r="G73" s="2"/>
      <c r="H73" s="2"/>
      <c r="U73" s="4"/>
      <c r="V73" s="5"/>
      <c r="W73" s="5"/>
      <c r="X73" s="5"/>
      <c r="Y73" s="5"/>
      <c r="Z73" s="6"/>
      <c r="AA73" s="5"/>
      <c r="AB73" s="5"/>
      <c r="AC73" s="5"/>
      <c r="AD73" s="2"/>
      <c r="AE73" s="3"/>
      <c r="AF73" s="2"/>
      <c r="AG73" s="2"/>
      <c r="AH73" s="2"/>
      <c r="AI73" s="2"/>
      <c r="AJ73" s="3"/>
      <c r="AX73" s="8"/>
    </row>
    <row r="74" spans="2:50" ht="15.75" customHeight="1" x14ac:dyDescent="0.3">
      <c r="B74" s="2"/>
      <c r="C74" s="2"/>
      <c r="D74" s="2"/>
      <c r="E74" s="2"/>
      <c r="F74" s="3"/>
      <c r="G74" s="2"/>
      <c r="H74" s="2"/>
      <c r="U74" s="4"/>
      <c r="V74" s="5"/>
      <c r="W74" s="5"/>
      <c r="X74" s="5"/>
      <c r="Y74" s="5"/>
      <c r="Z74" s="6"/>
      <c r="AA74" s="5"/>
      <c r="AB74" s="5"/>
      <c r="AC74" s="5"/>
      <c r="AD74" s="2"/>
      <c r="AE74" s="3"/>
      <c r="AF74" s="2"/>
      <c r="AG74" s="2"/>
      <c r="AH74" s="2"/>
      <c r="AI74" s="2"/>
      <c r="AJ74" s="3"/>
      <c r="AX74" s="8"/>
    </row>
    <row r="75" spans="2:50" ht="15.75" customHeight="1" x14ac:dyDescent="0.3">
      <c r="B75" s="2"/>
      <c r="C75" s="2"/>
      <c r="D75" s="2"/>
      <c r="E75" s="2"/>
      <c r="F75" s="3"/>
      <c r="G75" s="2"/>
      <c r="H75" s="2"/>
      <c r="U75" s="4"/>
      <c r="V75" s="5"/>
      <c r="W75" s="5"/>
      <c r="X75" s="5"/>
      <c r="Y75" s="5"/>
      <c r="Z75" s="6"/>
      <c r="AA75" s="5"/>
      <c r="AB75" s="5"/>
      <c r="AC75" s="5"/>
      <c r="AD75" s="2"/>
      <c r="AE75" s="3"/>
      <c r="AF75" s="2"/>
      <c r="AG75" s="2"/>
      <c r="AH75" s="2"/>
      <c r="AI75" s="2"/>
      <c r="AJ75" s="3"/>
      <c r="AX75" s="8"/>
    </row>
    <row r="76" spans="2:50" ht="15.75" customHeight="1" x14ac:dyDescent="0.3">
      <c r="B76" s="2"/>
      <c r="C76" s="2"/>
      <c r="D76" s="2"/>
      <c r="E76" s="2"/>
      <c r="F76" s="3"/>
      <c r="G76" s="2"/>
      <c r="H76" s="2"/>
      <c r="U76" s="4"/>
      <c r="V76" s="5"/>
      <c r="W76" s="5"/>
      <c r="X76" s="5"/>
      <c r="Y76" s="5"/>
      <c r="Z76" s="6"/>
      <c r="AA76" s="5"/>
      <c r="AB76" s="5"/>
      <c r="AC76" s="5"/>
      <c r="AD76" s="2"/>
      <c r="AE76" s="3"/>
      <c r="AF76" s="2"/>
      <c r="AG76" s="2"/>
      <c r="AH76" s="2"/>
      <c r="AI76" s="2"/>
      <c r="AJ76" s="3"/>
      <c r="AX76" s="8"/>
    </row>
    <row r="77" spans="2:50" ht="15.75" customHeight="1" x14ac:dyDescent="0.3">
      <c r="B77" s="2"/>
      <c r="C77" s="2"/>
      <c r="D77" s="2"/>
      <c r="E77" s="2"/>
      <c r="F77" s="3"/>
      <c r="G77" s="2"/>
      <c r="H77" s="2"/>
      <c r="U77" s="4"/>
      <c r="V77" s="5"/>
      <c r="W77" s="5"/>
      <c r="X77" s="5"/>
      <c r="Y77" s="5"/>
      <c r="Z77" s="6"/>
      <c r="AA77" s="5"/>
      <c r="AB77" s="5"/>
      <c r="AC77" s="5"/>
      <c r="AD77" s="2"/>
      <c r="AE77" s="3"/>
      <c r="AF77" s="2"/>
      <c r="AG77" s="2"/>
      <c r="AH77" s="2"/>
      <c r="AI77" s="2"/>
      <c r="AJ77" s="3"/>
      <c r="AX77" s="8"/>
    </row>
    <row r="78" spans="2:50" ht="15.75" customHeight="1" x14ac:dyDescent="0.3">
      <c r="B78" s="2"/>
      <c r="C78" s="2"/>
      <c r="D78" s="2"/>
      <c r="E78" s="2"/>
      <c r="F78" s="3"/>
      <c r="G78" s="2"/>
      <c r="H78" s="2"/>
      <c r="U78" s="4"/>
      <c r="V78" s="5"/>
      <c r="W78" s="5"/>
      <c r="X78" s="5"/>
      <c r="Y78" s="5"/>
      <c r="Z78" s="6"/>
      <c r="AA78" s="5"/>
      <c r="AB78" s="5"/>
      <c r="AC78" s="5"/>
      <c r="AD78" s="2"/>
      <c r="AE78" s="3"/>
      <c r="AF78" s="2"/>
      <c r="AG78" s="2"/>
      <c r="AH78" s="2"/>
      <c r="AI78" s="2"/>
      <c r="AJ78" s="3"/>
      <c r="AX78" s="8"/>
    </row>
    <row r="79" spans="2:50" ht="15.75" customHeight="1" x14ac:dyDescent="0.3">
      <c r="B79" s="2"/>
      <c r="C79" s="2"/>
      <c r="D79" s="2"/>
      <c r="E79" s="2"/>
      <c r="F79" s="3"/>
      <c r="G79" s="2"/>
      <c r="H79" s="2"/>
      <c r="U79" s="4"/>
      <c r="V79" s="5"/>
      <c r="W79" s="5"/>
      <c r="X79" s="5"/>
      <c r="Y79" s="5"/>
      <c r="Z79" s="6"/>
      <c r="AA79" s="5"/>
      <c r="AB79" s="5"/>
      <c r="AC79" s="5"/>
      <c r="AD79" s="2"/>
      <c r="AE79" s="3"/>
      <c r="AF79" s="2"/>
      <c r="AG79" s="2"/>
      <c r="AH79" s="2"/>
      <c r="AI79" s="2"/>
      <c r="AJ79" s="3"/>
      <c r="AX79" s="8"/>
    </row>
    <row r="80" spans="2:50" ht="15.75" customHeight="1" x14ac:dyDescent="0.3">
      <c r="B80" s="2"/>
      <c r="C80" s="2"/>
      <c r="D80" s="2"/>
      <c r="E80" s="2"/>
      <c r="F80" s="3"/>
      <c r="G80" s="2"/>
      <c r="H80" s="2"/>
      <c r="U80" s="4"/>
      <c r="V80" s="5"/>
      <c r="W80" s="5"/>
      <c r="X80" s="5"/>
      <c r="Y80" s="5"/>
      <c r="Z80" s="6"/>
      <c r="AA80" s="5"/>
      <c r="AB80" s="5"/>
      <c r="AC80" s="5"/>
      <c r="AD80" s="2"/>
      <c r="AE80" s="3"/>
      <c r="AF80" s="2"/>
      <c r="AG80" s="2"/>
      <c r="AH80" s="2"/>
      <c r="AI80" s="2"/>
      <c r="AJ80" s="3"/>
      <c r="AX80" s="8"/>
    </row>
    <row r="81" spans="2:50" ht="15.75" customHeight="1" x14ac:dyDescent="0.3">
      <c r="B81" s="2"/>
      <c r="C81" s="2"/>
      <c r="D81" s="2"/>
      <c r="E81" s="2"/>
      <c r="F81" s="3"/>
      <c r="G81" s="2"/>
      <c r="H81" s="2"/>
      <c r="U81" s="4"/>
      <c r="V81" s="5"/>
      <c r="W81" s="5"/>
      <c r="X81" s="5"/>
      <c r="Y81" s="5"/>
      <c r="Z81" s="6"/>
      <c r="AA81" s="5"/>
      <c r="AB81" s="5"/>
      <c r="AC81" s="5"/>
      <c r="AD81" s="2"/>
      <c r="AE81" s="3"/>
      <c r="AF81" s="2"/>
      <c r="AG81" s="2"/>
      <c r="AH81" s="2"/>
      <c r="AI81" s="2"/>
      <c r="AJ81" s="3"/>
      <c r="AX81" s="8"/>
    </row>
    <row r="82" spans="2:50" ht="15.75" customHeight="1" x14ac:dyDescent="0.3">
      <c r="B82" s="2"/>
      <c r="C82" s="2"/>
      <c r="D82" s="2"/>
      <c r="E82" s="2"/>
      <c r="F82" s="3"/>
      <c r="G82" s="2"/>
      <c r="H82" s="2"/>
      <c r="U82" s="4"/>
      <c r="V82" s="5"/>
      <c r="W82" s="5"/>
      <c r="X82" s="5"/>
      <c r="Y82" s="5"/>
      <c r="Z82" s="6"/>
      <c r="AA82" s="5"/>
      <c r="AB82" s="5"/>
      <c r="AC82" s="5"/>
      <c r="AD82" s="2"/>
      <c r="AE82" s="3"/>
      <c r="AF82" s="2"/>
      <c r="AG82" s="2"/>
      <c r="AH82" s="2"/>
      <c r="AI82" s="2"/>
      <c r="AJ82" s="3"/>
      <c r="AX82" s="8"/>
    </row>
    <row r="83" spans="2:50" ht="15.75" customHeight="1" x14ac:dyDescent="0.3">
      <c r="B83" s="2"/>
      <c r="C83" s="2"/>
      <c r="D83" s="2"/>
      <c r="E83" s="2"/>
      <c r="F83" s="3"/>
      <c r="G83" s="2"/>
      <c r="H83" s="2"/>
      <c r="U83" s="4"/>
      <c r="V83" s="5"/>
      <c r="W83" s="5"/>
      <c r="X83" s="5"/>
      <c r="Y83" s="5"/>
      <c r="Z83" s="6"/>
      <c r="AA83" s="5"/>
      <c r="AB83" s="5"/>
      <c r="AC83" s="5"/>
      <c r="AD83" s="2"/>
      <c r="AE83" s="3"/>
      <c r="AF83" s="2"/>
      <c r="AG83" s="2"/>
      <c r="AH83" s="2"/>
      <c r="AI83" s="2"/>
      <c r="AJ83" s="3"/>
      <c r="AX83" s="8"/>
    </row>
    <row r="84" spans="2:50" ht="15.75" customHeight="1" x14ac:dyDescent="0.3">
      <c r="B84" s="2"/>
      <c r="C84" s="2"/>
      <c r="D84" s="2"/>
      <c r="E84" s="2"/>
      <c r="F84" s="3"/>
      <c r="G84" s="2"/>
      <c r="H84" s="2"/>
      <c r="U84" s="4"/>
      <c r="V84" s="5"/>
      <c r="W84" s="5"/>
      <c r="X84" s="5"/>
      <c r="Y84" s="5"/>
      <c r="Z84" s="6"/>
      <c r="AA84" s="5"/>
      <c r="AB84" s="5"/>
      <c r="AC84" s="5"/>
      <c r="AD84" s="2"/>
      <c r="AE84" s="3"/>
      <c r="AF84" s="2"/>
      <c r="AG84" s="2"/>
      <c r="AH84" s="2"/>
      <c r="AI84" s="2"/>
      <c r="AJ84" s="3"/>
      <c r="AX84" s="8"/>
    </row>
    <row r="85" spans="2:50" ht="15.75" customHeight="1" x14ac:dyDescent="0.3">
      <c r="B85" s="2"/>
      <c r="C85" s="2"/>
      <c r="D85" s="2"/>
      <c r="E85" s="2"/>
      <c r="F85" s="3"/>
      <c r="G85" s="2"/>
      <c r="H85" s="2"/>
      <c r="U85" s="4"/>
      <c r="V85" s="5"/>
      <c r="W85" s="5"/>
      <c r="X85" s="5"/>
      <c r="Y85" s="5"/>
      <c r="Z85" s="6"/>
      <c r="AA85" s="5"/>
      <c r="AB85" s="5"/>
      <c r="AC85" s="5"/>
      <c r="AD85" s="2"/>
      <c r="AE85" s="3"/>
      <c r="AF85" s="2"/>
      <c r="AG85" s="2"/>
      <c r="AH85" s="2"/>
      <c r="AI85" s="2"/>
      <c r="AJ85" s="3"/>
      <c r="AX85" s="8"/>
    </row>
    <row r="86" spans="2:50" ht="15.75" customHeight="1" x14ac:dyDescent="0.3">
      <c r="B86" s="2"/>
      <c r="C86" s="2"/>
      <c r="D86" s="2"/>
      <c r="E86" s="2"/>
      <c r="F86" s="3"/>
      <c r="G86" s="2"/>
      <c r="H86" s="2"/>
      <c r="U86" s="4"/>
      <c r="V86" s="5"/>
      <c r="W86" s="5"/>
      <c r="X86" s="5"/>
      <c r="Y86" s="5"/>
      <c r="Z86" s="6"/>
      <c r="AA86" s="5"/>
      <c r="AB86" s="5"/>
      <c r="AC86" s="5"/>
      <c r="AD86" s="2"/>
      <c r="AE86" s="3"/>
      <c r="AF86" s="2"/>
      <c r="AG86" s="2"/>
      <c r="AH86" s="2"/>
      <c r="AI86" s="2"/>
      <c r="AJ86" s="3"/>
      <c r="AX86" s="8"/>
    </row>
    <row r="87" spans="2:50" ht="15.75" customHeight="1" x14ac:dyDescent="0.3">
      <c r="B87" s="2"/>
      <c r="C87" s="2"/>
      <c r="D87" s="2"/>
      <c r="E87" s="2"/>
      <c r="F87" s="3"/>
      <c r="G87" s="2"/>
      <c r="H87" s="2"/>
      <c r="U87" s="4"/>
      <c r="V87" s="5"/>
      <c r="W87" s="5"/>
      <c r="X87" s="5"/>
      <c r="Y87" s="5"/>
      <c r="Z87" s="6"/>
      <c r="AA87" s="5"/>
      <c r="AB87" s="5"/>
      <c r="AC87" s="5"/>
      <c r="AD87" s="2"/>
      <c r="AE87" s="3"/>
      <c r="AF87" s="2"/>
      <c r="AG87" s="2"/>
      <c r="AH87" s="2"/>
      <c r="AI87" s="2"/>
      <c r="AJ87" s="3"/>
      <c r="AX87" s="8"/>
    </row>
    <row r="88" spans="2:50" ht="15.75" customHeight="1" x14ac:dyDescent="0.3">
      <c r="B88" s="2"/>
      <c r="C88" s="2"/>
      <c r="D88" s="2"/>
      <c r="E88" s="2"/>
      <c r="F88" s="3"/>
      <c r="G88" s="2"/>
      <c r="H88" s="2"/>
      <c r="U88" s="4"/>
      <c r="V88" s="5"/>
      <c r="W88" s="5"/>
      <c r="X88" s="5"/>
      <c r="Y88" s="5"/>
      <c r="Z88" s="6"/>
      <c r="AA88" s="5"/>
      <c r="AB88" s="5"/>
      <c r="AC88" s="5"/>
      <c r="AD88" s="2"/>
      <c r="AE88" s="3"/>
      <c r="AF88" s="2"/>
      <c r="AG88" s="2"/>
      <c r="AH88" s="2"/>
      <c r="AI88" s="2"/>
      <c r="AJ88" s="3"/>
      <c r="AX88" s="8"/>
    </row>
    <row r="89" spans="2:50" ht="15.75" customHeight="1" x14ac:dyDescent="0.3">
      <c r="B89" s="2"/>
      <c r="C89" s="2"/>
      <c r="D89" s="2"/>
      <c r="E89" s="2"/>
      <c r="F89" s="3"/>
      <c r="G89" s="2"/>
      <c r="H89" s="2"/>
      <c r="U89" s="4"/>
      <c r="V89" s="5"/>
      <c r="W89" s="5"/>
      <c r="X89" s="5"/>
      <c r="Y89" s="5"/>
      <c r="Z89" s="6"/>
      <c r="AA89" s="5"/>
      <c r="AB89" s="5"/>
      <c r="AC89" s="5"/>
      <c r="AD89" s="2"/>
      <c r="AE89" s="3"/>
      <c r="AF89" s="2"/>
      <c r="AG89" s="2"/>
      <c r="AH89" s="2"/>
      <c r="AI89" s="2"/>
      <c r="AJ89" s="3"/>
      <c r="AX89" s="8"/>
    </row>
    <row r="90" spans="2:50" ht="15.75" customHeight="1" x14ac:dyDescent="0.3">
      <c r="B90" s="2"/>
      <c r="C90" s="2"/>
      <c r="D90" s="2"/>
      <c r="E90" s="2"/>
      <c r="F90" s="3"/>
      <c r="G90" s="2"/>
      <c r="H90" s="2"/>
      <c r="U90" s="4"/>
      <c r="V90" s="5"/>
      <c r="W90" s="5"/>
      <c r="X90" s="5"/>
      <c r="Y90" s="5"/>
      <c r="Z90" s="6"/>
      <c r="AA90" s="5"/>
      <c r="AB90" s="5"/>
      <c r="AC90" s="5"/>
      <c r="AD90" s="2"/>
      <c r="AE90" s="3"/>
      <c r="AF90" s="2"/>
      <c r="AG90" s="2"/>
      <c r="AH90" s="2"/>
      <c r="AI90" s="2"/>
      <c r="AJ90" s="3"/>
      <c r="AX90" s="8"/>
    </row>
    <row r="91" spans="2:50" ht="15.75" customHeight="1" x14ac:dyDescent="0.3">
      <c r="B91" s="2"/>
      <c r="C91" s="2"/>
      <c r="D91" s="2"/>
      <c r="E91" s="2"/>
      <c r="F91" s="3"/>
      <c r="G91" s="2"/>
      <c r="H91" s="2"/>
      <c r="U91" s="4"/>
      <c r="V91" s="5"/>
      <c r="W91" s="5"/>
      <c r="X91" s="5"/>
      <c r="Y91" s="5"/>
      <c r="Z91" s="6"/>
      <c r="AA91" s="5"/>
      <c r="AB91" s="5"/>
      <c r="AC91" s="5"/>
      <c r="AD91" s="2"/>
      <c r="AE91" s="3"/>
      <c r="AF91" s="2"/>
      <c r="AG91" s="2"/>
      <c r="AH91" s="2"/>
      <c r="AI91" s="2"/>
      <c r="AJ91" s="3"/>
      <c r="AX91" s="8"/>
    </row>
    <row r="92" spans="2:50" ht="15.75" customHeight="1" x14ac:dyDescent="0.3">
      <c r="B92" s="2"/>
      <c r="C92" s="2"/>
      <c r="D92" s="2"/>
      <c r="E92" s="2"/>
      <c r="F92" s="3"/>
      <c r="G92" s="2"/>
      <c r="H92" s="2"/>
      <c r="U92" s="4"/>
      <c r="V92" s="5"/>
      <c r="W92" s="5"/>
      <c r="X92" s="5"/>
      <c r="Y92" s="5"/>
      <c r="Z92" s="6"/>
      <c r="AA92" s="5"/>
      <c r="AB92" s="5"/>
      <c r="AC92" s="5"/>
      <c r="AD92" s="2"/>
      <c r="AE92" s="3"/>
      <c r="AF92" s="2"/>
      <c r="AG92" s="2"/>
      <c r="AH92" s="2"/>
      <c r="AI92" s="2"/>
      <c r="AJ92" s="3"/>
      <c r="AX92" s="8"/>
    </row>
    <row r="93" spans="2:50" ht="15.75" customHeight="1" x14ac:dyDescent="0.3">
      <c r="B93" s="2"/>
      <c r="C93" s="2"/>
      <c r="D93" s="2"/>
      <c r="E93" s="2"/>
      <c r="F93" s="3"/>
      <c r="G93" s="2"/>
      <c r="H93" s="2"/>
      <c r="U93" s="4"/>
      <c r="V93" s="5"/>
      <c r="W93" s="5"/>
      <c r="X93" s="5"/>
      <c r="Y93" s="5"/>
      <c r="Z93" s="6"/>
      <c r="AA93" s="5"/>
      <c r="AB93" s="5"/>
      <c r="AC93" s="5"/>
      <c r="AD93" s="2"/>
      <c r="AE93" s="3"/>
      <c r="AF93" s="2"/>
      <c r="AG93" s="2"/>
      <c r="AH93" s="2"/>
      <c r="AI93" s="2"/>
      <c r="AJ93" s="3"/>
      <c r="AX93" s="8"/>
    </row>
    <row r="94" spans="2:50" ht="15.75" customHeight="1" x14ac:dyDescent="0.3">
      <c r="B94" s="2"/>
      <c r="C94" s="2"/>
      <c r="D94" s="2"/>
      <c r="E94" s="2"/>
      <c r="F94" s="3"/>
      <c r="G94" s="2"/>
      <c r="H94" s="2"/>
      <c r="U94" s="4"/>
      <c r="V94" s="5"/>
      <c r="W94" s="5"/>
      <c r="X94" s="5"/>
      <c r="Y94" s="5"/>
      <c r="Z94" s="6"/>
      <c r="AA94" s="5"/>
      <c r="AB94" s="5"/>
      <c r="AC94" s="5"/>
      <c r="AD94" s="2"/>
      <c r="AE94" s="3"/>
      <c r="AF94" s="2"/>
      <c r="AG94" s="2"/>
      <c r="AH94" s="2"/>
      <c r="AI94" s="2"/>
      <c r="AJ94" s="3"/>
      <c r="AX94" s="8"/>
    </row>
    <row r="95" spans="2:50" ht="15.75" customHeight="1" x14ac:dyDescent="0.3">
      <c r="B95" s="2"/>
      <c r="C95" s="2"/>
      <c r="D95" s="2"/>
      <c r="E95" s="2"/>
      <c r="F95" s="3"/>
      <c r="G95" s="2"/>
      <c r="H95" s="2"/>
      <c r="U95" s="4"/>
      <c r="V95" s="5"/>
      <c r="W95" s="5"/>
      <c r="X95" s="5"/>
      <c r="Y95" s="5"/>
      <c r="Z95" s="6"/>
      <c r="AA95" s="5"/>
      <c r="AB95" s="5"/>
      <c r="AC95" s="5"/>
      <c r="AD95" s="2"/>
      <c r="AE95" s="3"/>
      <c r="AF95" s="2"/>
      <c r="AG95" s="2"/>
      <c r="AH95" s="2"/>
      <c r="AI95" s="2"/>
      <c r="AJ95" s="3"/>
      <c r="AX95" s="8"/>
    </row>
    <row r="96" spans="2:50" ht="15.75" customHeight="1" x14ac:dyDescent="0.3">
      <c r="B96" s="2"/>
      <c r="C96" s="2"/>
      <c r="D96" s="2"/>
      <c r="E96" s="2"/>
      <c r="F96" s="3"/>
      <c r="G96" s="2"/>
      <c r="H96" s="2"/>
      <c r="U96" s="4"/>
      <c r="V96" s="5"/>
      <c r="W96" s="5"/>
      <c r="X96" s="5"/>
      <c r="Y96" s="5"/>
      <c r="Z96" s="6"/>
      <c r="AA96" s="5"/>
      <c r="AB96" s="5"/>
      <c r="AC96" s="5"/>
      <c r="AD96" s="2"/>
      <c r="AE96" s="3"/>
      <c r="AF96" s="2"/>
      <c r="AG96" s="2"/>
      <c r="AH96" s="2"/>
      <c r="AI96" s="2"/>
      <c r="AJ96" s="3"/>
      <c r="AX96" s="8"/>
    </row>
    <row r="97" spans="2:50" ht="15.75" customHeight="1" x14ac:dyDescent="0.3">
      <c r="B97" s="2"/>
      <c r="C97" s="2"/>
      <c r="D97" s="2"/>
      <c r="E97" s="2"/>
      <c r="F97" s="3"/>
      <c r="G97" s="2"/>
      <c r="H97" s="2"/>
      <c r="U97" s="4"/>
      <c r="V97" s="5"/>
      <c r="W97" s="5"/>
      <c r="X97" s="5"/>
      <c r="Y97" s="5"/>
      <c r="Z97" s="6"/>
      <c r="AA97" s="5"/>
      <c r="AB97" s="5"/>
      <c r="AC97" s="5"/>
      <c r="AD97" s="2"/>
      <c r="AE97" s="3"/>
      <c r="AF97" s="2"/>
      <c r="AG97" s="2"/>
      <c r="AH97" s="2"/>
      <c r="AI97" s="2"/>
      <c r="AJ97" s="3"/>
      <c r="AX97" s="8"/>
    </row>
    <row r="98" spans="2:50" ht="15.75" customHeight="1" x14ac:dyDescent="0.3">
      <c r="B98" s="2"/>
      <c r="C98" s="2"/>
      <c r="D98" s="2"/>
      <c r="E98" s="2"/>
      <c r="F98" s="3"/>
      <c r="G98" s="2"/>
      <c r="H98" s="2"/>
      <c r="U98" s="4"/>
      <c r="V98" s="5"/>
      <c r="W98" s="5"/>
      <c r="X98" s="5"/>
      <c r="Y98" s="5"/>
      <c r="Z98" s="6"/>
      <c r="AA98" s="5"/>
      <c r="AB98" s="5"/>
      <c r="AC98" s="5"/>
      <c r="AD98" s="2"/>
      <c r="AE98" s="3"/>
      <c r="AF98" s="2"/>
      <c r="AG98" s="2"/>
      <c r="AH98" s="2"/>
      <c r="AI98" s="2"/>
      <c r="AJ98" s="3"/>
      <c r="AX98" s="8"/>
    </row>
    <row r="99" spans="2:50" ht="15.75" customHeight="1" x14ac:dyDescent="0.3">
      <c r="B99" s="2"/>
      <c r="C99" s="2"/>
      <c r="D99" s="2"/>
      <c r="E99" s="2"/>
      <c r="F99" s="3"/>
      <c r="G99" s="2"/>
      <c r="H99" s="2"/>
      <c r="U99" s="4"/>
      <c r="V99" s="5"/>
      <c r="W99" s="5"/>
      <c r="X99" s="5"/>
      <c r="Y99" s="5"/>
      <c r="Z99" s="6"/>
      <c r="AA99" s="5"/>
      <c r="AB99" s="5"/>
      <c r="AC99" s="5"/>
      <c r="AD99" s="2"/>
      <c r="AE99" s="3"/>
      <c r="AF99" s="2"/>
      <c r="AG99" s="2"/>
      <c r="AH99" s="2"/>
      <c r="AI99" s="2"/>
      <c r="AJ99" s="3"/>
      <c r="AX99" s="8"/>
    </row>
    <row r="100" spans="2:50" ht="15.75" customHeight="1" x14ac:dyDescent="0.3">
      <c r="B100" s="2"/>
      <c r="C100" s="2"/>
      <c r="D100" s="2"/>
      <c r="E100" s="2"/>
      <c r="F100" s="3"/>
      <c r="G100" s="2"/>
      <c r="H100" s="2"/>
      <c r="U100" s="4"/>
      <c r="V100" s="5"/>
      <c r="W100" s="5"/>
      <c r="X100" s="5"/>
      <c r="Y100" s="5"/>
      <c r="Z100" s="6"/>
      <c r="AA100" s="5"/>
      <c r="AB100" s="5"/>
      <c r="AC100" s="5"/>
      <c r="AD100" s="2"/>
      <c r="AE100" s="3"/>
      <c r="AF100" s="2"/>
      <c r="AG100" s="2"/>
      <c r="AH100" s="2"/>
      <c r="AI100" s="2"/>
      <c r="AJ100" s="3"/>
      <c r="AX100" s="8"/>
    </row>
    <row r="101" spans="2:50" ht="15.75" customHeight="1" x14ac:dyDescent="0.3">
      <c r="B101" s="2"/>
      <c r="C101" s="2"/>
      <c r="D101" s="2"/>
      <c r="E101" s="2"/>
      <c r="F101" s="3"/>
      <c r="G101" s="2"/>
      <c r="H101" s="2"/>
      <c r="U101" s="4"/>
      <c r="V101" s="5"/>
      <c r="W101" s="5"/>
      <c r="X101" s="5"/>
      <c r="Y101" s="5"/>
      <c r="Z101" s="6"/>
      <c r="AA101" s="5"/>
      <c r="AB101" s="5"/>
      <c r="AC101" s="5"/>
      <c r="AD101" s="2"/>
      <c r="AE101" s="3"/>
      <c r="AF101" s="2"/>
      <c r="AG101" s="2"/>
      <c r="AH101" s="2"/>
      <c r="AI101" s="2"/>
      <c r="AJ101" s="3"/>
      <c r="AX101" s="8"/>
    </row>
    <row r="102" spans="2:50" ht="15.75" customHeight="1" x14ac:dyDescent="0.3">
      <c r="B102" s="2"/>
      <c r="C102" s="2"/>
      <c r="D102" s="2"/>
      <c r="E102" s="2"/>
      <c r="F102" s="3"/>
      <c r="G102" s="2"/>
      <c r="H102" s="2"/>
      <c r="U102" s="4"/>
      <c r="V102" s="5"/>
      <c r="W102" s="5"/>
      <c r="X102" s="5"/>
      <c r="Y102" s="5"/>
      <c r="Z102" s="6"/>
      <c r="AA102" s="5"/>
      <c r="AB102" s="5"/>
      <c r="AC102" s="5"/>
      <c r="AD102" s="2"/>
      <c r="AE102" s="3"/>
      <c r="AF102" s="2"/>
      <c r="AG102" s="2"/>
      <c r="AH102" s="2"/>
      <c r="AI102" s="2"/>
      <c r="AJ102" s="3"/>
      <c r="AX102" s="8"/>
    </row>
    <row r="103" spans="2:50" ht="15.75" customHeight="1" x14ac:dyDescent="0.3">
      <c r="B103" s="2"/>
      <c r="C103" s="2"/>
      <c r="D103" s="2"/>
      <c r="E103" s="2"/>
      <c r="F103" s="3"/>
      <c r="G103" s="2"/>
      <c r="H103" s="2"/>
      <c r="U103" s="4"/>
      <c r="V103" s="5"/>
      <c r="W103" s="5"/>
      <c r="X103" s="5"/>
      <c r="Y103" s="5"/>
      <c r="Z103" s="6"/>
      <c r="AA103" s="5"/>
      <c r="AB103" s="5"/>
      <c r="AC103" s="5"/>
      <c r="AD103" s="2"/>
      <c r="AE103" s="3"/>
      <c r="AF103" s="2"/>
      <c r="AG103" s="2"/>
      <c r="AH103" s="2"/>
      <c r="AI103" s="2"/>
      <c r="AJ103" s="3"/>
      <c r="AX103" s="8"/>
    </row>
    <row r="104" spans="2:50" ht="15.75" customHeight="1" x14ac:dyDescent="0.3">
      <c r="B104" s="2"/>
      <c r="C104" s="2"/>
      <c r="D104" s="2"/>
      <c r="E104" s="2"/>
      <c r="F104" s="3"/>
      <c r="G104" s="2"/>
      <c r="H104" s="2"/>
      <c r="U104" s="4"/>
      <c r="V104" s="5"/>
      <c r="W104" s="5"/>
      <c r="X104" s="5"/>
      <c r="Y104" s="5"/>
      <c r="Z104" s="6"/>
      <c r="AA104" s="5"/>
      <c r="AB104" s="5"/>
      <c r="AC104" s="5"/>
      <c r="AD104" s="2"/>
      <c r="AE104" s="3"/>
      <c r="AF104" s="2"/>
      <c r="AG104" s="2"/>
      <c r="AH104" s="2"/>
      <c r="AI104" s="2"/>
      <c r="AJ104" s="3"/>
      <c r="AX104" s="8"/>
    </row>
    <row r="105" spans="2:50" ht="15.75" customHeight="1" x14ac:dyDescent="0.3">
      <c r="B105" s="2"/>
      <c r="C105" s="2"/>
      <c r="D105" s="2"/>
      <c r="E105" s="2"/>
      <c r="F105" s="3"/>
      <c r="G105" s="2"/>
      <c r="H105" s="2"/>
      <c r="U105" s="4"/>
      <c r="V105" s="5"/>
      <c r="W105" s="5"/>
      <c r="X105" s="5"/>
      <c r="Y105" s="5"/>
      <c r="Z105" s="6"/>
      <c r="AA105" s="5"/>
      <c r="AB105" s="5"/>
      <c r="AC105" s="5"/>
      <c r="AD105" s="2"/>
      <c r="AE105" s="3"/>
      <c r="AF105" s="2"/>
      <c r="AG105" s="2"/>
      <c r="AH105" s="2"/>
      <c r="AI105" s="2"/>
      <c r="AJ105" s="3"/>
      <c r="AX105" s="8"/>
    </row>
    <row r="106" spans="2:50" ht="15.75" customHeight="1" x14ac:dyDescent="0.3">
      <c r="B106" s="2"/>
      <c r="C106" s="2"/>
      <c r="D106" s="2"/>
      <c r="E106" s="2"/>
      <c r="F106" s="3"/>
      <c r="G106" s="2"/>
      <c r="H106" s="2"/>
      <c r="U106" s="4"/>
      <c r="V106" s="5"/>
      <c r="W106" s="5"/>
      <c r="X106" s="5"/>
      <c r="Y106" s="5"/>
      <c r="Z106" s="6"/>
      <c r="AA106" s="5"/>
      <c r="AB106" s="5"/>
      <c r="AC106" s="5"/>
      <c r="AD106" s="2"/>
      <c r="AE106" s="3"/>
      <c r="AF106" s="2"/>
      <c r="AG106" s="2"/>
      <c r="AH106" s="2"/>
      <c r="AI106" s="2"/>
      <c r="AJ106" s="3"/>
      <c r="AX106" s="8"/>
    </row>
    <row r="107" spans="2:50" ht="15.75" customHeight="1" x14ac:dyDescent="0.3">
      <c r="B107" s="2"/>
      <c r="C107" s="2"/>
      <c r="D107" s="2"/>
      <c r="E107" s="2"/>
      <c r="F107" s="3"/>
      <c r="G107" s="2"/>
      <c r="H107" s="2"/>
      <c r="U107" s="4"/>
      <c r="V107" s="5"/>
      <c r="W107" s="5"/>
      <c r="X107" s="5"/>
      <c r="Y107" s="5"/>
      <c r="Z107" s="6"/>
      <c r="AA107" s="5"/>
      <c r="AB107" s="5"/>
      <c r="AC107" s="5"/>
      <c r="AD107" s="2"/>
      <c r="AE107" s="3"/>
      <c r="AF107" s="2"/>
      <c r="AG107" s="2"/>
      <c r="AH107" s="2"/>
      <c r="AI107" s="2"/>
      <c r="AJ107" s="3"/>
      <c r="AX107" s="8"/>
    </row>
    <row r="108" spans="2:50" ht="15.75" customHeight="1" x14ac:dyDescent="0.3">
      <c r="B108" s="2"/>
      <c r="C108" s="2"/>
      <c r="D108" s="2"/>
      <c r="E108" s="2"/>
      <c r="F108" s="3"/>
      <c r="G108" s="2"/>
      <c r="H108" s="2"/>
      <c r="U108" s="4"/>
      <c r="V108" s="5"/>
      <c r="W108" s="5"/>
      <c r="X108" s="5"/>
      <c r="Y108" s="5"/>
      <c r="Z108" s="6"/>
      <c r="AA108" s="5"/>
      <c r="AB108" s="5"/>
      <c r="AC108" s="5"/>
      <c r="AD108" s="2"/>
      <c r="AE108" s="3"/>
      <c r="AF108" s="2"/>
      <c r="AG108" s="2"/>
      <c r="AH108" s="2"/>
      <c r="AI108" s="2"/>
      <c r="AJ108" s="3"/>
      <c r="AX108" s="8"/>
    </row>
    <row r="109" spans="2:50" ht="15.75" customHeight="1" x14ac:dyDescent="0.3">
      <c r="B109" s="2"/>
      <c r="C109" s="2"/>
      <c r="D109" s="2"/>
      <c r="E109" s="2"/>
      <c r="F109" s="3"/>
      <c r="G109" s="2"/>
      <c r="H109" s="2"/>
      <c r="U109" s="4"/>
      <c r="V109" s="5"/>
      <c r="W109" s="5"/>
      <c r="X109" s="5"/>
      <c r="Y109" s="5"/>
      <c r="Z109" s="6"/>
      <c r="AA109" s="5"/>
      <c r="AB109" s="5"/>
      <c r="AC109" s="5"/>
      <c r="AD109" s="2"/>
      <c r="AE109" s="3"/>
      <c r="AF109" s="2"/>
      <c r="AG109" s="2"/>
      <c r="AH109" s="2"/>
      <c r="AI109" s="2"/>
      <c r="AJ109" s="3"/>
      <c r="AX109" s="8"/>
    </row>
    <row r="110" spans="2:50" ht="15.75" customHeight="1" x14ac:dyDescent="0.3">
      <c r="B110" s="2"/>
      <c r="C110" s="2"/>
      <c r="D110" s="2"/>
      <c r="E110" s="2"/>
      <c r="F110" s="3"/>
      <c r="G110" s="2"/>
      <c r="H110" s="2"/>
      <c r="U110" s="4"/>
      <c r="V110" s="5"/>
      <c r="W110" s="5"/>
      <c r="X110" s="5"/>
      <c r="Y110" s="5"/>
      <c r="Z110" s="6"/>
      <c r="AA110" s="5"/>
      <c r="AB110" s="5"/>
      <c r="AC110" s="5"/>
      <c r="AD110" s="2"/>
      <c r="AE110" s="3"/>
      <c r="AF110" s="2"/>
      <c r="AG110" s="2"/>
      <c r="AH110" s="2"/>
      <c r="AI110" s="2"/>
      <c r="AJ110" s="3"/>
      <c r="AX110" s="8"/>
    </row>
    <row r="111" spans="2:50" ht="15.75" customHeight="1" x14ac:dyDescent="0.3">
      <c r="B111" s="2"/>
      <c r="C111" s="2"/>
      <c r="D111" s="2"/>
      <c r="E111" s="2"/>
      <c r="F111" s="3"/>
      <c r="G111" s="2"/>
      <c r="H111" s="2"/>
      <c r="U111" s="4"/>
      <c r="V111" s="5"/>
      <c r="W111" s="5"/>
      <c r="X111" s="5"/>
      <c r="Y111" s="5"/>
      <c r="Z111" s="6"/>
      <c r="AA111" s="5"/>
      <c r="AB111" s="5"/>
      <c r="AC111" s="5"/>
      <c r="AD111" s="2"/>
      <c r="AE111" s="3"/>
      <c r="AF111" s="2"/>
      <c r="AG111" s="2"/>
      <c r="AH111" s="2"/>
      <c r="AI111" s="2"/>
      <c r="AJ111" s="3"/>
      <c r="AX111" s="8"/>
    </row>
    <row r="112" spans="2:50" ht="15.75" customHeight="1" x14ac:dyDescent="0.3">
      <c r="B112" s="2"/>
      <c r="C112" s="2"/>
      <c r="D112" s="2"/>
      <c r="E112" s="2"/>
      <c r="F112" s="3"/>
      <c r="G112" s="2"/>
      <c r="H112" s="2"/>
      <c r="U112" s="4"/>
      <c r="V112" s="5"/>
      <c r="W112" s="5"/>
      <c r="X112" s="5"/>
      <c r="Y112" s="5"/>
      <c r="Z112" s="6"/>
      <c r="AA112" s="5"/>
      <c r="AB112" s="5"/>
      <c r="AC112" s="5"/>
      <c r="AD112" s="2"/>
      <c r="AE112" s="3"/>
      <c r="AF112" s="2"/>
      <c r="AG112" s="2"/>
      <c r="AH112" s="2"/>
      <c r="AI112" s="2"/>
      <c r="AJ112" s="3"/>
      <c r="AX112" s="8"/>
    </row>
    <row r="113" spans="2:50" ht="15.75" customHeight="1" x14ac:dyDescent="0.3">
      <c r="B113" s="2"/>
      <c r="C113" s="2"/>
      <c r="D113" s="2"/>
      <c r="E113" s="2"/>
      <c r="F113" s="3"/>
      <c r="G113" s="2"/>
      <c r="H113" s="2"/>
      <c r="U113" s="4"/>
      <c r="V113" s="5"/>
      <c r="W113" s="5"/>
      <c r="X113" s="5"/>
      <c r="Y113" s="5"/>
      <c r="Z113" s="6"/>
      <c r="AA113" s="5"/>
      <c r="AB113" s="5"/>
      <c r="AC113" s="5"/>
      <c r="AD113" s="2"/>
      <c r="AE113" s="3"/>
      <c r="AF113" s="2"/>
      <c r="AG113" s="2"/>
      <c r="AH113" s="2"/>
      <c r="AI113" s="2"/>
      <c r="AJ113" s="3"/>
      <c r="AX113" s="8"/>
    </row>
    <row r="114" spans="2:50" ht="15.75" customHeight="1" x14ac:dyDescent="0.3">
      <c r="B114" s="2"/>
      <c r="C114" s="2"/>
      <c r="D114" s="2"/>
      <c r="E114" s="2"/>
      <c r="F114" s="3"/>
      <c r="G114" s="2"/>
      <c r="H114" s="2"/>
      <c r="U114" s="4"/>
      <c r="V114" s="5"/>
      <c r="W114" s="5"/>
      <c r="X114" s="5"/>
      <c r="Y114" s="5"/>
      <c r="Z114" s="6"/>
      <c r="AA114" s="5"/>
      <c r="AB114" s="5"/>
      <c r="AC114" s="5"/>
      <c r="AD114" s="2"/>
      <c r="AE114" s="3"/>
      <c r="AF114" s="2"/>
      <c r="AG114" s="2"/>
      <c r="AH114" s="2"/>
      <c r="AI114" s="2"/>
      <c r="AJ114" s="3"/>
      <c r="AX114" s="8"/>
    </row>
    <row r="115" spans="2:50" ht="15.75" customHeight="1" x14ac:dyDescent="0.3">
      <c r="B115" s="2"/>
      <c r="C115" s="2"/>
      <c r="D115" s="2"/>
      <c r="E115" s="2"/>
      <c r="F115" s="3"/>
      <c r="G115" s="2"/>
      <c r="H115" s="2"/>
      <c r="U115" s="4"/>
      <c r="V115" s="5"/>
      <c r="W115" s="5"/>
      <c r="X115" s="5"/>
      <c r="Y115" s="5"/>
      <c r="Z115" s="6"/>
      <c r="AA115" s="5"/>
      <c r="AB115" s="5"/>
      <c r="AC115" s="5"/>
      <c r="AD115" s="2"/>
      <c r="AE115" s="3"/>
      <c r="AF115" s="2"/>
      <c r="AG115" s="2"/>
      <c r="AH115" s="2"/>
      <c r="AI115" s="2"/>
      <c r="AJ115" s="3"/>
      <c r="AX115" s="8"/>
    </row>
    <row r="116" spans="2:50" ht="15.75" customHeight="1" x14ac:dyDescent="0.3">
      <c r="B116" s="2"/>
      <c r="C116" s="2"/>
      <c r="D116" s="2"/>
      <c r="E116" s="2"/>
      <c r="F116" s="3"/>
      <c r="G116" s="2"/>
      <c r="H116" s="2"/>
      <c r="U116" s="4"/>
      <c r="V116" s="5"/>
      <c r="W116" s="5"/>
      <c r="X116" s="5"/>
      <c r="Y116" s="5"/>
      <c r="Z116" s="6"/>
      <c r="AA116" s="5"/>
      <c r="AB116" s="5"/>
      <c r="AC116" s="5"/>
      <c r="AD116" s="2"/>
      <c r="AE116" s="3"/>
      <c r="AF116" s="2"/>
      <c r="AG116" s="2"/>
      <c r="AH116" s="2"/>
      <c r="AI116" s="2"/>
      <c r="AJ116" s="3"/>
      <c r="AX116" s="8"/>
    </row>
    <row r="117" spans="2:50" ht="15.75" customHeight="1" x14ac:dyDescent="0.3">
      <c r="B117" s="2"/>
      <c r="C117" s="2"/>
      <c r="D117" s="2"/>
      <c r="E117" s="2"/>
      <c r="F117" s="3"/>
      <c r="G117" s="2"/>
      <c r="H117" s="2"/>
      <c r="U117" s="4"/>
      <c r="V117" s="5"/>
      <c r="W117" s="5"/>
      <c r="X117" s="5"/>
      <c r="Y117" s="5"/>
      <c r="Z117" s="6"/>
      <c r="AA117" s="5"/>
      <c r="AB117" s="5"/>
      <c r="AC117" s="5"/>
      <c r="AD117" s="2"/>
      <c r="AE117" s="3"/>
      <c r="AF117" s="2"/>
      <c r="AG117" s="2"/>
      <c r="AH117" s="2"/>
      <c r="AI117" s="2"/>
      <c r="AJ117" s="3"/>
      <c r="AX117" s="8"/>
    </row>
    <row r="118" spans="2:50" ht="15.75" customHeight="1" x14ac:dyDescent="0.3">
      <c r="B118" s="2"/>
      <c r="C118" s="2"/>
      <c r="D118" s="2"/>
      <c r="E118" s="2"/>
      <c r="F118" s="3"/>
      <c r="G118" s="2"/>
      <c r="H118" s="2"/>
      <c r="U118" s="4"/>
      <c r="V118" s="5"/>
      <c r="W118" s="5"/>
      <c r="X118" s="5"/>
      <c r="Y118" s="5"/>
      <c r="Z118" s="6"/>
      <c r="AA118" s="5"/>
      <c r="AB118" s="5"/>
      <c r="AC118" s="5"/>
      <c r="AD118" s="2"/>
      <c r="AE118" s="3"/>
      <c r="AF118" s="2"/>
      <c r="AG118" s="2"/>
      <c r="AH118" s="2"/>
      <c r="AI118" s="2"/>
      <c r="AJ118" s="3"/>
      <c r="AX118" s="8"/>
    </row>
    <row r="119" spans="2:50" ht="15.75" customHeight="1" x14ac:dyDescent="0.3">
      <c r="B119" s="2"/>
      <c r="C119" s="2"/>
      <c r="D119" s="2"/>
      <c r="E119" s="2"/>
      <c r="F119" s="3"/>
      <c r="G119" s="2"/>
      <c r="H119" s="2"/>
      <c r="U119" s="4"/>
      <c r="V119" s="5"/>
      <c r="W119" s="5"/>
      <c r="X119" s="5"/>
      <c r="Y119" s="5"/>
      <c r="Z119" s="6"/>
      <c r="AA119" s="5"/>
      <c r="AB119" s="5"/>
      <c r="AC119" s="5"/>
      <c r="AD119" s="2"/>
      <c r="AE119" s="3"/>
      <c r="AF119" s="2"/>
      <c r="AG119" s="2"/>
      <c r="AH119" s="2"/>
      <c r="AI119" s="2"/>
      <c r="AJ119" s="3"/>
      <c r="AX119" s="8"/>
    </row>
    <row r="120" spans="2:50" ht="15.75" customHeight="1" x14ac:dyDescent="0.3">
      <c r="B120" s="2"/>
      <c r="C120" s="2"/>
      <c r="D120" s="2"/>
      <c r="E120" s="2"/>
      <c r="F120" s="3"/>
      <c r="G120" s="2"/>
      <c r="H120" s="2"/>
      <c r="U120" s="4"/>
      <c r="V120" s="5"/>
      <c r="W120" s="5"/>
      <c r="X120" s="5"/>
      <c r="Y120" s="5"/>
      <c r="Z120" s="6"/>
      <c r="AA120" s="5"/>
      <c r="AB120" s="5"/>
      <c r="AC120" s="5"/>
      <c r="AD120" s="2"/>
      <c r="AE120" s="3"/>
      <c r="AF120" s="2"/>
      <c r="AG120" s="2"/>
      <c r="AH120" s="2"/>
      <c r="AI120" s="2"/>
      <c r="AJ120" s="3"/>
      <c r="AX120" s="8"/>
    </row>
    <row r="121" spans="2:50" ht="15.75" customHeight="1" x14ac:dyDescent="0.3">
      <c r="B121" s="2"/>
      <c r="C121" s="2"/>
      <c r="D121" s="2"/>
      <c r="E121" s="2"/>
      <c r="F121" s="3"/>
      <c r="G121" s="2"/>
      <c r="H121" s="2"/>
      <c r="U121" s="4"/>
      <c r="V121" s="5"/>
      <c r="W121" s="5"/>
      <c r="X121" s="5"/>
      <c r="Y121" s="5"/>
      <c r="Z121" s="6"/>
      <c r="AA121" s="5"/>
      <c r="AB121" s="5"/>
      <c r="AC121" s="5"/>
      <c r="AD121" s="2"/>
      <c r="AE121" s="3"/>
      <c r="AF121" s="2"/>
      <c r="AG121" s="2"/>
      <c r="AH121" s="2"/>
      <c r="AI121" s="2"/>
      <c r="AJ121" s="3"/>
      <c r="AX121" s="8"/>
    </row>
    <row r="122" spans="2:50" ht="15.75" customHeight="1" x14ac:dyDescent="0.3">
      <c r="B122" s="2"/>
      <c r="C122" s="2"/>
      <c r="D122" s="2"/>
      <c r="E122" s="2"/>
      <c r="F122" s="3"/>
      <c r="G122" s="2"/>
      <c r="H122" s="2"/>
      <c r="U122" s="4"/>
      <c r="V122" s="5"/>
      <c r="W122" s="5"/>
      <c r="X122" s="5"/>
      <c r="Y122" s="5"/>
      <c r="Z122" s="6"/>
      <c r="AA122" s="5"/>
      <c r="AB122" s="5"/>
      <c r="AC122" s="5"/>
      <c r="AD122" s="2"/>
      <c r="AE122" s="3"/>
      <c r="AF122" s="2"/>
      <c r="AG122" s="2"/>
      <c r="AH122" s="2"/>
      <c r="AI122" s="2"/>
      <c r="AJ122" s="3"/>
      <c r="AX122" s="8"/>
    </row>
    <row r="123" spans="2:50" ht="15.75" customHeight="1" x14ac:dyDescent="0.3">
      <c r="B123" s="2"/>
      <c r="C123" s="2"/>
      <c r="D123" s="2"/>
      <c r="E123" s="2"/>
      <c r="F123" s="3"/>
      <c r="G123" s="2"/>
      <c r="H123" s="2"/>
      <c r="U123" s="4"/>
      <c r="V123" s="5"/>
      <c r="W123" s="5"/>
      <c r="X123" s="5"/>
      <c r="Y123" s="5"/>
      <c r="Z123" s="6"/>
      <c r="AA123" s="5"/>
      <c r="AB123" s="5"/>
      <c r="AC123" s="5"/>
      <c r="AD123" s="2"/>
      <c r="AE123" s="3"/>
      <c r="AF123" s="2"/>
      <c r="AG123" s="2"/>
      <c r="AH123" s="2"/>
      <c r="AI123" s="2"/>
      <c r="AJ123" s="3"/>
      <c r="AX123" s="8"/>
    </row>
    <row r="124" spans="2:50" ht="15.75" customHeight="1" x14ac:dyDescent="0.3">
      <c r="B124" s="2"/>
      <c r="C124" s="2"/>
      <c r="D124" s="2"/>
      <c r="E124" s="2"/>
      <c r="F124" s="3"/>
      <c r="G124" s="2"/>
      <c r="H124" s="2"/>
      <c r="U124" s="4"/>
      <c r="V124" s="5"/>
      <c r="W124" s="5"/>
      <c r="X124" s="5"/>
      <c r="Y124" s="5"/>
      <c r="Z124" s="6"/>
      <c r="AA124" s="5"/>
      <c r="AB124" s="5"/>
      <c r="AC124" s="5"/>
      <c r="AD124" s="2"/>
      <c r="AE124" s="3"/>
      <c r="AF124" s="2"/>
      <c r="AG124" s="2"/>
      <c r="AH124" s="2"/>
      <c r="AI124" s="2"/>
      <c r="AJ124" s="3"/>
      <c r="AX124" s="8"/>
    </row>
    <row r="125" spans="2:50" ht="15.75" customHeight="1" x14ac:dyDescent="0.3">
      <c r="B125" s="2"/>
      <c r="C125" s="2"/>
      <c r="D125" s="2"/>
      <c r="E125" s="2"/>
      <c r="F125" s="3"/>
      <c r="G125" s="2"/>
      <c r="H125" s="2"/>
      <c r="U125" s="4"/>
      <c r="V125" s="5"/>
      <c r="W125" s="5"/>
      <c r="X125" s="5"/>
      <c r="Y125" s="5"/>
      <c r="Z125" s="6"/>
      <c r="AA125" s="5"/>
      <c r="AB125" s="5"/>
      <c r="AC125" s="5"/>
      <c r="AD125" s="2"/>
      <c r="AE125" s="3"/>
      <c r="AF125" s="2"/>
      <c r="AG125" s="2"/>
      <c r="AH125" s="2"/>
      <c r="AI125" s="2"/>
      <c r="AJ125" s="3"/>
      <c r="AX125" s="8"/>
    </row>
    <row r="126" spans="2:50" ht="15.75" customHeight="1" x14ac:dyDescent="0.3">
      <c r="B126" s="2"/>
      <c r="C126" s="2"/>
      <c r="D126" s="2"/>
      <c r="E126" s="2"/>
      <c r="F126" s="3"/>
      <c r="G126" s="2"/>
      <c r="H126" s="2"/>
      <c r="U126" s="4"/>
      <c r="V126" s="5"/>
      <c r="W126" s="5"/>
      <c r="X126" s="5"/>
      <c r="Y126" s="5"/>
      <c r="Z126" s="6"/>
      <c r="AA126" s="5"/>
      <c r="AB126" s="5"/>
      <c r="AC126" s="5"/>
      <c r="AD126" s="2"/>
      <c r="AE126" s="3"/>
      <c r="AF126" s="2"/>
      <c r="AG126" s="2"/>
      <c r="AH126" s="2"/>
      <c r="AI126" s="2"/>
      <c r="AJ126" s="3"/>
      <c r="AX126" s="8"/>
    </row>
    <row r="127" spans="2:50" ht="15.75" customHeight="1" x14ac:dyDescent="0.3">
      <c r="B127" s="2"/>
      <c r="C127" s="2"/>
      <c r="D127" s="2"/>
      <c r="E127" s="2"/>
      <c r="F127" s="3"/>
      <c r="G127" s="2"/>
      <c r="H127" s="2"/>
      <c r="U127" s="4"/>
      <c r="V127" s="5"/>
      <c r="W127" s="5"/>
      <c r="X127" s="5"/>
      <c r="Y127" s="5"/>
      <c r="Z127" s="6"/>
      <c r="AA127" s="5"/>
      <c r="AB127" s="5"/>
      <c r="AC127" s="5"/>
      <c r="AD127" s="2"/>
      <c r="AE127" s="3"/>
      <c r="AF127" s="2"/>
      <c r="AG127" s="2"/>
      <c r="AH127" s="2"/>
      <c r="AI127" s="2"/>
      <c r="AJ127" s="3"/>
      <c r="AX127" s="8"/>
    </row>
    <row r="128" spans="2:50" ht="15.75" customHeight="1" x14ac:dyDescent="0.3">
      <c r="B128" s="2"/>
      <c r="C128" s="2"/>
      <c r="D128" s="2"/>
      <c r="E128" s="2"/>
      <c r="F128" s="3"/>
      <c r="G128" s="2"/>
      <c r="H128" s="2"/>
      <c r="U128" s="4"/>
      <c r="V128" s="5"/>
      <c r="W128" s="5"/>
      <c r="X128" s="5"/>
      <c r="Y128" s="5"/>
      <c r="Z128" s="6"/>
      <c r="AA128" s="5"/>
      <c r="AB128" s="5"/>
      <c r="AC128" s="5"/>
      <c r="AD128" s="2"/>
      <c r="AE128" s="3"/>
      <c r="AF128" s="2"/>
      <c r="AG128" s="2"/>
      <c r="AH128" s="2"/>
      <c r="AI128" s="2"/>
      <c r="AJ128" s="3"/>
      <c r="AX128" s="8"/>
    </row>
    <row r="129" spans="2:50" ht="15.75" customHeight="1" x14ac:dyDescent="0.3">
      <c r="B129" s="2"/>
      <c r="C129" s="2"/>
      <c r="D129" s="2"/>
      <c r="E129" s="2"/>
      <c r="F129" s="3"/>
      <c r="G129" s="2"/>
      <c r="H129" s="2"/>
      <c r="U129" s="4"/>
      <c r="V129" s="5"/>
      <c r="W129" s="5"/>
      <c r="X129" s="5"/>
      <c r="Y129" s="5"/>
      <c r="Z129" s="6"/>
      <c r="AA129" s="5"/>
      <c r="AB129" s="5"/>
      <c r="AC129" s="5"/>
      <c r="AD129" s="2"/>
      <c r="AE129" s="3"/>
      <c r="AF129" s="2"/>
      <c r="AG129" s="2"/>
      <c r="AH129" s="2"/>
      <c r="AI129" s="2"/>
      <c r="AJ129" s="3"/>
      <c r="AX129" s="8"/>
    </row>
    <row r="130" spans="2:50" ht="15.75" customHeight="1" x14ac:dyDescent="0.3">
      <c r="B130" s="2"/>
      <c r="C130" s="2"/>
      <c r="D130" s="2"/>
      <c r="E130" s="2"/>
      <c r="F130" s="3"/>
      <c r="G130" s="2"/>
      <c r="H130" s="2"/>
      <c r="U130" s="4"/>
      <c r="V130" s="5"/>
      <c r="W130" s="5"/>
      <c r="X130" s="5"/>
      <c r="Y130" s="5"/>
      <c r="Z130" s="6"/>
      <c r="AA130" s="5"/>
      <c r="AB130" s="5"/>
      <c r="AC130" s="5"/>
      <c r="AD130" s="2"/>
      <c r="AE130" s="3"/>
      <c r="AF130" s="2"/>
      <c r="AG130" s="2"/>
      <c r="AH130" s="2"/>
      <c r="AI130" s="2"/>
      <c r="AJ130" s="3"/>
      <c r="AX130" s="8"/>
    </row>
    <row r="131" spans="2:50" ht="15.75" customHeight="1" x14ac:dyDescent="0.3">
      <c r="B131" s="2"/>
      <c r="C131" s="2"/>
      <c r="D131" s="2"/>
      <c r="E131" s="2"/>
      <c r="F131" s="3"/>
      <c r="G131" s="2"/>
      <c r="H131" s="2"/>
      <c r="U131" s="4"/>
      <c r="V131" s="5"/>
      <c r="W131" s="5"/>
      <c r="X131" s="5"/>
      <c r="Y131" s="5"/>
      <c r="Z131" s="6"/>
      <c r="AA131" s="5"/>
      <c r="AB131" s="5"/>
      <c r="AC131" s="5"/>
      <c r="AD131" s="2"/>
      <c r="AE131" s="3"/>
      <c r="AF131" s="2"/>
      <c r="AG131" s="2"/>
      <c r="AH131" s="2"/>
      <c r="AI131" s="2"/>
      <c r="AJ131" s="3"/>
      <c r="AX131" s="8"/>
    </row>
    <row r="132" spans="2:50" ht="15.75" customHeight="1" x14ac:dyDescent="0.3">
      <c r="B132" s="2"/>
      <c r="C132" s="2"/>
      <c r="D132" s="2"/>
      <c r="E132" s="2"/>
      <c r="F132" s="3"/>
      <c r="G132" s="2"/>
      <c r="H132" s="2"/>
      <c r="U132" s="4"/>
      <c r="V132" s="5"/>
      <c r="W132" s="5"/>
      <c r="X132" s="5"/>
      <c r="Y132" s="5"/>
      <c r="Z132" s="6"/>
      <c r="AA132" s="5"/>
      <c r="AB132" s="5"/>
      <c r="AC132" s="5"/>
      <c r="AD132" s="2"/>
      <c r="AE132" s="3"/>
      <c r="AF132" s="2"/>
      <c r="AG132" s="2"/>
      <c r="AH132" s="2"/>
      <c r="AI132" s="2"/>
      <c r="AJ132" s="3"/>
      <c r="AX132" s="8"/>
    </row>
    <row r="133" spans="2:50" ht="15.75" customHeight="1" x14ac:dyDescent="0.3">
      <c r="B133" s="2"/>
      <c r="C133" s="2"/>
      <c r="D133" s="2"/>
      <c r="E133" s="2"/>
      <c r="F133" s="3"/>
      <c r="G133" s="2"/>
      <c r="H133" s="2"/>
      <c r="U133" s="4"/>
      <c r="V133" s="5"/>
      <c r="W133" s="5"/>
      <c r="X133" s="5"/>
      <c r="Y133" s="5"/>
      <c r="Z133" s="6"/>
      <c r="AA133" s="5"/>
      <c r="AB133" s="5"/>
      <c r="AC133" s="5"/>
      <c r="AD133" s="2"/>
      <c r="AE133" s="3"/>
      <c r="AF133" s="2"/>
      <c r="AG133" s="2"/>
      <c r="AH133" s="2"/>
      <c r="AI133" s="2"/>
      <c r="AJ133" s="3"/>
      <c r="AX133" s="8"/>
    </row>
    <row r="134" spans="2:50" ht="15.75" customHeight="1" x14ac:dyDescent="0.3">
      <c r="B134" s="2"/>
      <c r="C134" s="2"/>
      <c r="D134" s="2"/>
      <c r="E134" s="2"/>
      <c r="F134" s="3"/>
      <c r="G134" s="2"/>
      <c r="H134" s="2"/>
      <c r="U134" s="4"/>
      <c r="V134" s="5"/>
      <c r="W134" s="5"/>
      <c r="X134" s="5"/>
      <c r="Y134" s="5"/>
      <c r="Z134" s="6"/>
      <c r="AA134" s="5"/>
      <c r="AB134" s="5"/>
      <c r="AC134" s="5"/>
      <c r="AD134" s="2"/>
      <c r="AE134" s="3"/>
      <c r="AF134" s="2"/>
      <c r="AG134" s="2"/>
      <c r="AH134" s="2"/>
      <c r="AI134" s="2"/>
      <c r="AJ134" s="3"/>
      <c r="AX134" s="8"/>
    </row>
    <row r="135" spans="2:50" ht="15.75" customHeight="1" x14ac:dyDescent="0.3">
      <c r="B135" s="2"/>
      <c r="C135" s="2"/>
      <c r="D135" s="2"/>
      <c r="E135" s="2"/>
      <c r="F135" s="3"/>
      <c r="G135" s="2"/>
      <c r="H135" s="2"/>
      <c r="U135" s="4"/>
      <c r="V135" s="5"/>
      <c r="W135" s="5"/>
      <c r="X135" s="5"/>
      <c r="Y135" s="5"/>
      <c r="Z135" s="6"/>
      <c r="AA135" s="5"/>
      <c r="AB135" s="5"/>
      <c r="AC135" s="5"/>
      <c r="AD135" s="2"/>
      <c r="AE135" s="3"/>
      <c r="AF135" s="2"/>
      <c r="AG135" s="2"/>
      <c r="AH135" s="2"/>
      <c r="AI135" s="2"/>
      <c r="AJ135" s="3"/>
      <c r="AX135" s="8"/>
    </row>
    <row r="136" spans="2:50" ht="15.75" customHeight="1" x14ac:dyDescent="0.3">
      <c r="B136" s="2"/>
      <c r="C136" s="2"/>
      <c r="D136" s="2"/>
      <c r="E136" s="2"/>
      <c r="F136" s="3"/>
      <c r="G136" s="2"/>
      <c r="H136" s="2"/>
      <c r="U136" s="4"/>
      <c r="V136" s="5"/>
      <c r="W136" s="5"/>
      <c r="X136" s="5"/>
      <c r="Y136" s="5"/>
      <c r="Z136" s="6"/>
      <c r="AA136" s="5"/>
      <c r="AB136" s="5"/>
      <c r="AC136" s="5"/>
      <c r="AD136" s="2"/>
      <c r="AE136" s="3"/>
      <c r="AF136" s="2"/>
      <c r="AG136" s="2"/>
      <c r="AH136" s="2"/>
      <c r="AI136" s="2"/>
      <c r="AJ136" s="3"/>
      <c r="AX136" s="8"/>
    </row>
    <row r="137" spans="2:50" ht="15.75" customHeight="1" x14ac:dyDescent="0.3">
      <c r="B137" s="2"/>
      <c r="C137" s="2"/>
      <c r="D137" s="2"/>
      <c r="E137" s="2"/>
      <c r="F137" s="3"/>
      <c r="G137" s="2"/>
      <c r="H137" s="2"/>
      <c r="U137" s="4"/>
      <c r="V137" s="5"/>
      <c r="W137" s="5"/>
      <c r="X137" s="5"/>
      <c r="Y137" s="5"/>
      <c r="Z137" s="6"/>
      <c r="AA137" s="5"/>
      <c r="AB137" s="5"/>
      <c r="AC137" s="5"/>
      <c r="AD137" s="2"/>
      <c r="AE137" s="3"/>
      <c r="AF137" s="2"/>
      <c r="AG137" s="2"/>
      <c r="AH137" s="2"/>
      <c r="AI137" s="2"/>
      <c r="AJ137" s="3"/>
      <c r="AX137" s="8"/>
    </row>
    <row r="138" spans="2:50" ht="15.75" customHeight="1" x14ac:dyDescent="0.3">
      <c r="B138" s="2"/>
      <c r="C138" s="2"/>
      <c r="D138" s="2"/>
      <c r="E138" s="2"/>
      <c r="F138" s="3"/>
      <c r="G138" s="2"/>
      <c r="H138" s="2"/>
      <c r="U138" s="4"/>
      <c r="V138" s="5"/>
      <c r="W138" s="5"/>
      <c r="X138" s="5"/>
      <c r="Y138" s="5"/>
      <c r="Z138" s="6"/>
      <c r="AA138" s="5"/>
      <c r="AB138" s="5"/>
      <c r="AC138" s="5"/>
      <c r="AD138" s="2"/>
      <c r="AE138" s="3"/>
      <c r="AF138" s="2"/>
      <c r="AG138" s="2"/>
      <c r="AH138" s="2"/>
      <c r="AI138" s="2"/>
      <c r="AJ138" s="3"/>
      <c r="AX138" s="8"/>
    </row>
    <row r="139" spans="2:50" ht="15.75" customHeight="1" x14ac:dyDescent="0.3">
      <c r="B139" s="2"/>
      <c r="C139" s="2"/>
      <c r="D139" s="2"/>
      <c r="E139" s="2"/>
      <c r="F139" s="3"/>
      <c r="G139" s="2"/>
      <c r="H139" s="2"/>
      <c r="U139" s="4"/>
      <c r="V139" s="5"/>
      <c r="W139" s="5"/>
      <c r="X139" s="5"/>
      <c r="Y139" s="5"/>
      <c r="Z139" s="6"/>
      <c r="AA139" s="5"/>
      <c r="AB139" s="5"/>
      <c r="AC139" s="5"/>
      <c r="AD139" s="2"/>
      <c r="AE139" s="3"/>
      <c r="AF139" s="2"/>
      <c r="AG139" s="2"/>
      <c r="AH139" s="2"/>
      <c r="AI139" s="2"/>
      <c r="AJ139" s="3"/>
      <c r="AX139" s="8"/>
    </row>
    <row r="140" spans="2:50" ht="15.75" customHeight="1" x14ac:dyDescent="0.3">
      <c r="B140" s="2"/>
      <c r="C140" s="2"/>
      <c r="D140" s="2"/>
      <c r="E140" s="2"/>
      <c r="F140" s="3"/>
      <c r="G140" s="2"/>
      <c r="H140" s="2"/>
      <c r="U140" s="4"/>
      <c r="V140" s="5"/>
      <c r="W140" s="5"/>
      <c r="X140" s="5"/>
      <c r="Y140" s="5"/>
      <c r="Z140" s="6"/>
      <c r="AA140" s="5"/>
      <c r="AB140" s="5"/>
      <c r="AC140" s="5"/>
      <c r="AD140" s="2"/>
      <c r="AE140" s="3"/>
      <c r="AF140" s="2"/>
      <c r="AG140" s="2"/>
      <c r="AH140" s="2"/>
      <c r="AI140" s="2"/>
      <c r="AJ140" s="3"/>
      <c r="AX140" s="8"/>
    </row>
    <row r="141" spans="2:50" ht="15.75" customHeight="1" x14ac:dyDescent="0.3">
      <c r="B141" s="2"/>
      <c r="C141" s="2"/>
      <c r="D141" s="2"/>
      <c r="E141" s="2"/>
      <c r="F141" s="3"/>
      <c r="G141" s="2"/>
      <c r="H141" s="2"/>
      <c r="U141" s="4"/>
      <c r="V141" s="5"/>
      <c r="W141" s="5"/>
      <c r="X141" s="5"/>
      <c r="Y141" s="5"/>
      <c r="Z141" s="6"/>
      <c r="AA141" s="5"/>
      <c r="AB141" s="5"/>
      <c r="AC141" s="5"/>
      <c r="AD141" s="2"/>
      <c r="AE141" s="3"/>
      <c r="AF141" s="2"/>
      <c r="AG141" s="2"/>
      <c r="AH141" s="2"/>
      <c r="AI141" s="2"/>
      <c r="AJ141" s="3"/>
      <c r="AX141" s="8"/>
    </row>
    <row r="142" spans="2:50" ht="15.75" customHeight="1" x14ac:dyDescent="0.3">
      <c r="B142" s="2"/>
      <c r="C142" s="2"/>
      <c r="D142" s="2"/>
      <c r="E142" s="2"/>
      <c r="F142" s="3"/>
      <c r="G142" s="2"/>
      <c r="H142" s="2"/>
      <c r="U142" s="4"/>
      <c r="V142" s="5"/>
      <c r="W142" s="5"/>
      <c r="X142" s="5"/>
      <c r="Y142" s="5"/>
      <c r="Z142" s="6"/>
      <c r="AA142" s="5"/>
      <c r="AB142" s="5"/>
      <c r="AC142" s="5"/>
      <c r="AD142" s="2"/>
      <c r="AE142" s="3"/>
      <c r="AF142" s="2"/>
      <c r="AG142" s="2"/>
      <c r="AH142" s="2"/>
      <c r="AI142" s="2"/>
      <c r="AJ142" s="3"/>
      <c r="AX142" s="8"/>
    </row>
    <row r="143" spans="2:50" ht="15.75" customHeight="1" x14ac:dyDescent="0.3">
      <c r="B143" s="2"/>
      <c r="C143" s="2"/>
      <c r="D143" s="2"/>
      <c r="E143" s="2"/>
      <c r="F143" s="3"/>
      <c r="G143" s="2"/>
      <c r="H143" s="2"/>
      <c r="U143" s="4"/>
      <c r="V143" s="5"/>
      <c r="W143" s="5"/>
      <c r="X143" s="5"/>
      <c r="Y143" s="5"/>
      <c r="Z143" s="6"/>
      <c r="AA143" s="5"/>
      <c r="AB143" s="5"/>
      <c r="AC143" s="5"/>
      <c r="AD143" s="2"/>
      <c r="AE143" s="3"/>
      <c r="AF143" s="2"/>
      <c r="AG143" s="2"/>
      <c r="AH143" s="2"/>
      <c r="AI143" s="2"/>
      <c r="AJ143" s="3"/>
      <c r="AX143" s="8"/>
    </row>
    <row r="144" spans="2:50" ht="15.75" customHeight="1" x14ac:dyDescent="0.3">
      <c r="B144" s="2"/>
      <c r="C144" s="2"/>
      <c r="D144" s="2"/>
      <c r="E144" s="2"/>
      <c r="F144" s="3"/>
      <c r="G144" s="2"/>
      <c r="H144" s="2"/>
      <c r="U144" s="4"/>
      <c r="V144" s="5"/>
      <c r="W144" s="5"/>
      <c r="X144" s="5"/>
      <c r="Y144" s="5"/>
      <c r="Z144" s="6"/>
      <c r="AA144" s="5"/>
      <c r="AB144" s="5"/>
      <c r="AC144" s="5"/>
      <c r="AD144" s="2"/>
      <c r="AE144" s="3"/>
      <c r="AF144" s="2"/>
      <c r="AG144" s="2"/>
      <c r="AH144" s="2"/>
      <c r="AI144" s="2"/>
      <c r="AJ144" s="3"/>
      <c r="AX144" s="8"/>
    </row>
    <row r="145" spans="2:50" ht="15.75" customHeight="1" x14ac:dyDescent="0.3">
      <c r="B145" s="2"/>
      <c r="C145" s="2"/>
      <c r="D145" s="2"/>
      <c r="E145" s="2"/>
      <c r="F145" s="3"/>
      <c r="G145" s="2"/>
      <c r="H145" s="2"/>
      <c r="U145" s="4"/>
      <c r="V145" s="5"/>
      <c r="W145" s="5"/>
      <c r="X145" s="5"/>
      <c r="Y145" s="5"/>
      <c r="Z145" s="6"/>
      <c r="AA145" s="5"/>
      <c r="AB145" s="5"/>
      <c r="AC145" s="5"/>
      <c r="AD145" s="2"/>
      <c r="AE145" s="3"/>
      <c r="AF145" s="2"/>
      <c r="AG145" s="2"/>
      <c r="AH145" s="2"/>
      <c r="AI145" s="2"/>
      <c r="AJ145" s="3"/>
      <c r="AX145" s="8"/>
    </row>
    <row r="146" spans="2:50" ht="15.75" customHeight="1" x14ac:dyDescent="0.3">
      <c r="B146" s="2"/>
      <c r="C146" s="2"/>
      <c r="D146" s="2"/>
      <c r="E146" s="2"/>
      <c r="F146" s="3"/>
      <c r="G146" s="2"/>
      <c r="H146" s="2"/>
      <c r="U146" s="4"/>
      <c r="V146" s="5"/>
      <c r="W146" s="5"/>
      <c r="X146" s="5"/>
      <c r="Y146" s="5"/>
      <c r="Z146" s="6"/>
      <c r="AA146" s="5"/>
      <c r="AB146" s="5"/>
      <c r="AC146" s="5"/>
      <c r="AD146" s="2"/>
      <c r="AE146" s="3"/>
      <c r="AF146" s="2"/>
      <c r="AG146" s="2"/>
      <c r="AH146" s="2"/>
      <c r="AI146" s="2"/>
      <c r="AJ146" s="3"/>
      <c r="AX146" s="8"/>
    </row>
    <row r="147" spans="2:50" ht="15.75" customHeight="1" x14ac:dyDescent="0.3">
      <c r="B147" s="2"/>
      <c r="C147" s="2"/>
      <c r="D147" s="2"/>
      <c r="E147" s="2"/>
      <c r="F147" s="3"/>
      <c r="G147" s="2"/>
      <c r="H147" s="2"/>
      <c r="U147" s="4"/>
      <c r="V147" s="5"/>
      <c r="W147" s="5"/>
      <c r="X147" s="5"/>
      <c r="Y147" s="5"/>
      <c r="Z147" s="6"/>
      <c r="AA147" s="5"/>
      <c r="AB147" s="5"/>
      <c r="AC147" s="5"/>
      <c r="AD147" s="2"/>
      <c r="AE147" s="3"/>
      <c r="AF147" s="2"/>
      <c r="AG147" s="2"/>
      <c r="AH147" s="2"/>
      <c r="AI147" s="2"/>
      <c r="AJ147" s="3"/>
      <c r="AX147" s="8"/>
    </row>
    <row r="148" spans="2:50" ht="15.75" customHeight="1" x14ac:dyDescent="0.3">
      <c r="B148" s="2"/>
      <c r="C148" s="2"/>
      <c r="D148" s="2"/>
      <c r="E148" s="2"/>
      <c r="F148" s="3"/>
      <c r="G148" s="2"/>
      <c r="H148" s="2"/>
      <c r="U148" s="4"/>
      <c r="V148" s="5"/>
      <c r="W148" s="5"/>
      <c r="X148" s="5"/>
      <c r="Y148" s="5"/>
      <c r="Z148" s="6"/>
      <c r="AA148" s="5"/>
      <c r="AB148" s="5"/>
      <c r="AC148" s="5"/>
      <c r="AD148" s="2"/>
      <c r="AE148" s="3"/>
      <c r="AF148" s="2"/>
      <c r="AG148" s="2"/>
      <c r="AH148" s="2"/>
      <c r="AI148" s="2"/>
      <c r="AJ148" s="3"/>
      <c r="AX148" s="8"/>
    </row>
    <row r="149" spans="2:50" ht="15.75" customHeight="1" x14ac:dyDescent="0.3">
      <c r="B149" s="2"/>
      <c r="C149" s="2"/>
      <c r="D149" s="2"/>
      <c r="E149" s="2"/>
      <c r="F149" s="3"/>
      <c r="G149" s="2"/>
      <c r="H149" s="2"/>
      <c r="U149" s="4"/>
      <c r="V149" s="5"/>
      <c r="W149" s="5"/>
      <c r="X149" s="5"/>
      <c r="Y149" s="5"/>
      <c r="Z149" s="6"/>
      <c r="AA149" s="5"/>
      <c r="AB149" s="5"/>
      <c r="AC149" s="5"/>
      <c r="AD149" s="2"/>
      <c r="AE149" s="3"/>
      <c r="AF149" s="2"/>
      <c r="AG149" s="2"/>
      <c r="AH149" s="2"/>
      <c r="AI149" s="2"/>
      <c r="AJ149" s="3"/>
      <c r="AX149" s="8"/>
    </row>
    <row r="150" spans="2:50" ht="15.75" customHeight="1" x14ac:dyDescent="0.3">
      <c r="B150" s="2"/>
      <c r="C150" s="2"/>
      <c r="D150" s="2"/>
      <c r="E150" s="2"/>
      <c r="F150" s="3"/>
      <c r="G150" s="2"/>
      <c r="H150" s="2"/>
      <c r="U150" s="4"/>
      <c r="V150" s="5"/>
      <c r="W150" s="5"/>
      <c r="X150" s="5"/>
      <c r="Y150" s="5"/>
      <c r="Z150" s="6"/>
      <c r="AA150" s="5"/>
      <c r="AB150" s="5"/>
      <c r="AC150" s="5"/>
      <c r="AD150" s="2"/>
      <c r="AE150" s="3"/>
      <c r="AF150" s="2"/>
      <c r="AG150" s="2"/>
      <c r="AH150" s="2"/>
      <c r="AI150" s="2"/>
      <c r="AJ150" s="3"/>
      <c r="AX150" s="8"/>
    </row>
    <row r="151" spans="2:50" ht="15.75" customHeight="1" x14ac:dyDescent="0.3">
      <c r="B151" s="2"/>
      <c r="C151" s="2"/>
      <c r="D151" s="2"/>
      <c r="E151" s="2"/>
      <c r="F151" s="3"/>
      <c r="G151" s="2"/>
      <c r="H151" s="2"/>
      <c r="U151" s="4"/>
      <c r="V151" s="5"/>
      <c r="W151" s="5"/>
      <c r="X151" s="5"/>
      <c r="Y151" s="5"/>
      <c r="Z151" s="6"/>
      <c r="AA151" s="5"/>
      <c r="AB151" s="5"/>
      <c r="AC151" s="5"/>
      <c r="AD151" s="2"/>
      <c r="AE151" s="3"/>
      <c r="AF151" s="2"/>
      <c r="AG151" s="2"/>
      <c r="AH151" s="2"/>
      <c r="AI151" s="2"/>
      <c r="AJ151" s="3"/>
      <c r="AX151" s="8"/>
    </row>
    <row r="152" spans="2:50" ht="15.75" customHeight="1" x14ac:dyDescent="0.3">
      <c r="B152" s="2"/>
      <c r="C152" s="2"/>
      <c r="D152" s="2"/>
      <c r="E152" s="2"/>
      <c r="F152" s="3"/>
      <c r="G152" s="2"/>
      <c r="H152" s="2"/>
      <c r="U152" s="4"/>
      <c r="V152" s="5"/>
      <c r="W152" s="5"/>
      <c r="X152" s="5"/>
      <c r="Y152" s="5"/>
      <c r="Z152" s="6"/>
      <c r="AA152" s="5"/>
      <c r="AB152" s="5"/>
      <c r="AC152" s="5"/>
      <c r="AD152" s="2"/>
      <c r="AE152" s="3"/>
      <c r="AF152" s="2"/>
      <c r="AG152" s="2"/>
      <c r="AH152" s="2"/>
      <c r="AI152" s="2"/>
      <c r="AJ152" s="3"/>
      <c r="AX152" s="8"/>
    </row>
    <row r="153" spans="2:50" ht="15.75" customHeight="1" x14ac:dyDescent="0.3">
      <c r="B153" s="2"/>
      <c r="C153" s="2"/>
      <c r="D153" s="2"/>
      <c r="E153" s="2"/>
      <c r="F153" s="3"/>
      <c r="G153" s="2"/>
      <c r="H153" s="2"/>
      <c r="U153" s="4"/>
      <c r="V153" s="5"/>
      <c r="W153" s="5"/>
      <c r="X153" s="5"/>
      <c r="Y153" s="5"/>
      <c r="Z153" s="6"/>
      <c r="AA153" s="5"/>
      <c r="AB153" s="5"/>
      <c r="AC153" s="5"/>
      <c r="AD153" s="2"/>
      <c r="AE153" s="3"/>
      <c r="AF153" s="2"/>
      <c r="AG153" s="2"/>
      <c r="AH153" s="2"/>
      <c r="AI153" s="2"/>
      <c r="AJ153" s="3"/>
      <c r="AX153" s="8"/>
    </row>
    <row r="154" spans="2:50" ht="15.75" customHeight="1" x14ac:dyDescent="0.3">
      <c r="B154" s="2"/>
      <c r="C154" s="2"/>
      <c r="D154" s="2"/>
      <c r="E154" s="2"/>
      <c r="F154" s="3"/>
      <c r="G154" s="2"/>
      <c r="H154" s="2"/>
      <c r="U154" s="4"/>
      <c r="V154" s="5"/>
      <c r="W154" s="5"/>
      <c r="X154" s="5"/>
      <c r="Y154" s="5"/>
      <c r="Z154" s="6"/>
      <c r="AA154" s="5"/>
      <c r="AB154" s="5"/>
      <c r="AC154" s="5"/>
      <c r="AD154" s="2"/>
      <c r="AE154" s="3"/>
      <c r="AF154" s="2"/>
      <c r="AG154" s="2"/>
      <c r="AH154" s="2"/>
      <c r="AI154" s="2"/>
      <c r="AJ154" s="3"/>
      <c r="AX154" s="8"/>
    </row>
    <row r="155" spans="2:50" ht="15.75" customHeight="1" x14ac:dyDescent="0.3">
      <c r="B155" s="2"/>
      <c r="C155" s="2"/>
      <c r="D155" s="2"/>
      <c r="E155" s="2"/>
      <c r="F155" s="3"/>
      <c r="G155" s="2"/>
      <c r="H155" s="2"/>
      <c r="U155" s="4"/>
      <c r="V155" s="5"/>
      <c r="W155" s="5"/>
      <c r="X155" s="5"/>
      <c r="Y155" s="5"/>
      <c r="Z155" s="6"/>
      <c r="AA155" s="5"/>
      <c r="AB155" s="5"/>
      <c r="AC155" s="5"/>
      <c r="AD155" s="2"/>
      <c r="AE155" s="3"/>
      <c r="AF155" s="2"/>
      <c r="AG155" s="2"/>
      <c r="AH155" s="2"/>
      <c r="AI155" s="2"/>
      <c r="AJ155" s="3"/>
      <c r="AX155" s="8"/>
    </row>
    <row r="156" spans="2:50" ht="15.75" customHeight="1" x14ac:dyDescent="0.3">
      <c r="B156" s="2"/>
      <c r="C156" s="2"/>
      <c r="D156" s="2"/>
      <c r="E156" s="2"/>
      <c r="F156" s="3"/>
      <c r="G156" s="2"/>
      <c r="H156" s="2"/>
      <c r="U156" s="4"/>
      <c r="V156" s="5"/>
      <c r="W156" s="5"/>
      <c r="X156" s="5"/>
      <c r="Y156" s="5"/>
      <c r="Z156" s="6"/>
      <c r="AA156" s="5"/>
      <c r="AB156" s="5"/>
      <c r="AC156" s="5"/>
      <c r="AD156" s="2"/>
      <c r="AE156" s="3"/>
      <c r="AF156" s="2"/>
      <c r="AG156" s="2"/>
      <c r="AH156" s="2"/>
      <c r="AI156" s="2"/>
      <c r="AJ156" s="3"/>
      <c r="AX156" s="8"/>
    </row>
    <row r="157" spans="2:50" ht="15.75" customHeight="1" x14ac:dyDescent="0.3">
      <c r="B157" s="2"/>
      <c r="C157" s="2"/>
      <c r="D157" s="2"/>
      <c r="E157" s="2"/>
      <c r="F157" s="3"/>
      <c r="G157" s="2"/>
      <c r="H157" s="2"/>
      <c r="U157" s="4"/>
      <c r="V157" s="5"/>
      <c r="W157" s="5"/>
      <c r="X157" s="5"/>
      <c r="Y157" s="5"/>
      <c r="Z157" s="6"/>
      <c r="AA157" s="5"/>
      <c r="AB157" s="5"/>
      <c r="AC157" s="5"/>
      <c r="AD157" s="2"/>
      <c r="AE157" s="3"/>
      <c r="AF157" s="2"/>
      <c r="AG157" s="2"/>
      <c r="AH157" s="2"/>
      <c r="AI157" s="2"/>
      <c r="AJ157" s="3"/>
      <c r="AX157" s="8"/>
    </row>
    <row r="158" spans="2:50" ht="15.75" customHeight="1" x14ac:dyDescent="0.3">
      <c r="B158" s="2"/>
      <c r="C158" s="2"/>
      <c r="D158" s="2"/>
      <c r="E158" s="2"/>
      <c r="F158" s="3"/>
      <c r="G158" s="2"/>
      <c r="H158" s="2"/>
      <c r="U158" s="4"/>
      <c r="V158" s="5"/>
      <c r="W158" s="5"/>
      <c r="X158" s="5"/>
      <c r="Y158" s="5"/>
      <c r="Z158" s="6"/>
      <c r="AA158" s="5"/>
      <c r="AB158" s="5"/>
      <c r="AC158" s="5"/>
      <c r="AD158" s="2"/>
      <c r="AE158" s="3"/>
      <c r="AF158" s="2"/>
      <c r="AG158" s="2"/>
      <c r="AH158" s="2"/>
      <c r="AI158" s="2"/>
      <c r="AJ158" s="3"/>
      <c r="AX158" s="8"/>
    </row>
    <row r="159" spans="2:50" ht="15.75" customHeight="1" x14ac:dyDescent="0.3">
      <c r="B159" s="2"/>
      <c r="C159" s="2"/>
      <c r="D159" s="2"/>
      <c r="E159" s="2"/>
      <c r="F159" s="3"/>
      <c r="G159" s="2"/>
      <c r="H159" s="2"/>
      <c r="U159" s="4"/>
      <c r="V159" s="5"/>
      <c r="W159" s="5"/>
      <c r="X159" s="5"/>
      <c r="Y159" s="5"/>
      <c r="Z159" s="6"/>
      <c r="AA159" s="5"/>
      <c r="AB159" s="5"/>
      <c r="AC159" s="5"/>
      <c r="AD159" s="2"/>
      <c r="AE159" s="3"/>
      <c r="AF159" s="2"/>
      <c r="AG159" s="2"/>
      <c r="AH159" s="2"/>
      <c r="AI159" s="2"/>
      <c r="AJ159" s="3"/>
      <c r="AX159" s="8"/>
    </row>
    <row r="160" spans="2:50" ht="15.75" customHeight="1" x14ac:dyDescent="0.3">
      <c r="B160" s="2"/>
      <c r="C160" s="2"/>
      <c r="D160" s="2"/>
      <c r="E160" s="2"/>
      <c r="F160" s="3"/>
      <c r="G160" s="2"/>
      <c r="H160" s="2"/>
      <c r="U160" s="4"/>
      <c r="V160" s="5"/>
      <c r="W160" s="5"/>
      <c r="X160" s="5"/>
      <c r="Y160" s="5"/>
      <c r="Z160" s="6"/>
      <c r="AA160" s="5"/>
      <c r="AB160" s="5"/>
      <c r="AC160" s="5"/>
      <c r="AD160" s="2"/>
      <c r="AE160" s="3"/>
      <c r="AF160" s="2"/>
      <c r="AG160" s="2"/>
      <c r="AH160" s="2"/>
      <c r="AI160" s="2"/>
      <c r="AJ160" s="3"/>
      <c r="AX160" s="8"/>
    </row>
    <row r="161" spans="2:50" ht="15.75" customHeight="1" x14ac:dyDescent="0.3">
      <c r="B161" s="2"/>
      <c r="C161" s="2"/>
      <c r="D161" s="2"/>
      <c r="E161" s="2"/>
      <c r="F161" s="3"/>
      <c r="G161" s="2"/>
      <c r="H161" s="2"/>
      <c r="U161" s="4"/>
      <c r="V161" s="5"/>
      <c r="W161" s="5"/>
      <c r="X161" s="5"/>
      <c r="Y161" s="5"/>
      <c r="Z161" s="6"/>
      <c r="AA161" s="5"/>
      <c r="AB161" s="5"/>
      <c r="AC161" s="5"/>
      <c r="AD161" s="2"/>
      <c r="AE161" s="3"/>
      <c r="AF161" s="2"/>
      <c r="AG161" s="2"/>
      <c r="AH161" s="2"/>
      <c r="AI161" s="2"/>
      <c r="AJ161" s="3"/>
      <c r="AX161" s="8"/>
    </row>
    <row r="162" spans="2:50" ht="15.75" customHeight="1" x14ac:dyDescent="0.3">
      <c r="B162" s="2"/>
      <c r="C162" s="2"/>
      <c r="D162" s="2"/>
      <c r="E162" s="2"/>
      <c r="F162" s="3"/>
      <c r="G162" s="2"/>
      <c r="H162" s="2"/>
      <c r="U162" s="4"/>
      <c r="V162" s="5"/>
      <c r="W162" s="5"/>
      <c r="X162" s="5"/>
      <c r="Y162" s="5"/>
      <c r="Z162" s="6"/>
      <c r="AA162" s="5"/>
      <c r="AB162" s="5"/>
      <c r="AC162" s="5"/>
      <c r="AD162" s="2"/>
      <c r="AE162" s="3"/>
      <c r="AF162" s="2"/>
      <c r="AG162" s="2"/>
      <c r="AH162" s="2"/>
      <c r="AI162" s="2"/>
      <c r="AJ162" s="3"/>
      <c r="AX162" s="8"/>
    </row>
    <row r="163" spans="2:50" ht="15.75" customHeight="1" x14ac:dyDescent="0.3">
      <c r="B163" s="2"/>
      <c r="C163" s="2"/>
      <c r="D163" s="2"/>
      <c r="E163" s="2"/>
      <c r="F163" s="3"/>
      <c r="G163" s="2"/>
      <c r="H163" s="2"/>
      <c r="U163" s="4"/>
      <c r="V163" s="5"/>
      <c r="W163" s="5"/>
      <c r="X163" s="5"/>
      <c r="Y163" s="5"/>
      <c r="Z163" s="6"/>
      <c r="AA163" s="5"/>
      <c r="AB163" s="5"/>
      <c r="AC163" s="5"/>
      <c r="AD163" s="2"/>
      <c r="AE163" s="3"/>
      <c r="AF163" s="2"/>
      <c r="AG163" s="2"/>
      <c r="AH163" s="2"/>
      <c r="AI163" s="2"/>
      <c r="AJ163" s="3"/>
      <c r="AX163" s="8"/>
    </row>
    <row r="164" spans="2:50" ht="15.75" customHeight="1" x14ac:dyDescent="0.3">
      <c r="B164" s="2"/>
      <c r="C164" s="2"/>
      <c r="D164" s="2"/>
      <c r="E164" s="2"/>
      <c r="F164" s="3"/>
      <c r="G164" s="2"/>
      <c r="H164" s="2"/>
      <c r="U164" s="4"/>
      <c r="V164" s="5"/>
      <c r="W164" s="5"/>
      <c r="X164" s="5"/>
      <c r="Y164" s="5"/>
      <c r="Z164" s="6"/>
      <c r="AA164" s="5"/>
      <c r="AB164" s="5"/>
      <c r="AC164" s="5"/>
      <c r="AD164" s="2"/>
      <c r="AE164" s="3"/>
      <c r="AF164" s="2"/>
      <c r="AG164" s="2"/>
      <c r="AH164" s="2"/>
      <c r="AI164" s="2"/>
      <c r="AJ164" s="3"/>
      <c r="AX164" s="8"/>
    </row>
    <row r="165" spans="2:50" ht="15.75" customHeight="1" x14ac:dyDescent="0.3">
      <c r="B165" s="2"/>
      <c r="C165" s="2"/>
      <c r="D165" s="2"/>
      <c r="E165" s="2"/>
      <c r="F165" s="3"/>
      <c r="G165" s="2"/>
      <c r="H165" s="2"/>
      <c r="U165" s="4"/>
      <c r="V165" s="5"/>
      <c r="W165" s="5"/>
      <c r="X165" s="5"/>
      <c r="Y165" s="5"/>
      <c r="Z165" s="6"/>
      <c r="AA165" s="5"/>
      <c r="AB165" s="5"/>
      <c r="AC165" s="5"/>
      <c r="AD165" s="2"/>
      <c r="AE165" s="3"/>
      <c r="AF165" s="2"/>
      <c r="AG165" s="2"/>
      <c r="AH165" s="2"/>
      <c r="AI165" s="2"/>
      <c r="AJ165" s="3"/>
      <c r="AX165" s="8"/>
    </row>
    <row r="166" spans="2:50" ht="15.75" customHeight="1" x14ac:dyDescent="0.3">
      <c r="B166" s="2"/>
      <c r="C166" s="2"/>
      <c r="D166" s="2"/>
      <c r="E166" s="2"/>
      <c r="F166" s="3"/>
      <c r="G166" s="2"/>
      <c r="H166" s="2"/>
      <c r="U166" s="4"/>
      <c r="V166" s="5"/>
      <c r="W166" s="5"/>
      <c r="X166" s="5"/>
      <c r="Y166" s="5"/>
      <c r="Z166" s="6"/>
      <c r="AA166" s="5"/>
      <c r="AB166" s="5"/>
      <c r="AC166" s="5"/>
      <c r="AD166" s="2"/>
      <c r="AE166" s="3"/>
      <c r="AF166" s="2"/>
      <c r="AG166" s="2"/>
      <c r="AH166" s="2"/>
      <c r="AI166" s="2"/>
      <c r="AJ166" s="3"/>
      <c r="AX166" s="8"/>
    </row>
    <row r="167" spans="2:50" ht="15.75" customHeight="1" x14ac:dyDescent="0.3">
      <c r="B167" s="2"/>
      <c r="C167" s="2"/>
      <c r="D167" s="2"/>
      <c r="E167" s="2"/>
      <c r="F167" s="3"/>
      <c r="G167" s="2"/>
      <c r="H167" s="2"/>
      <c r="U167" s="4"/>
      <c r="V167" s="5"/>
      <c r="W167" s="5"/>
      <c r="X167" s="5"/>
      <c r="Y167" s="5"/>
      <c r="Z167" s="6"/>
      <c r="AA167" s="5"/>
      <c r="AB167" s="5"/>
      <c r="AC167" s="5"/>
      <c r="AD167" s="2"/>
      <c r="AE167" s="3"/>
      <c r="AF167" s="2"/>
      <c r="AG167" s="2"/>
      <c r="AH167" s="2"/>
      <c r="AI167" s="2"/>
      <c r="AJ167" s="3"/>
      <c r="AX167" s="8"/>
    </row>
    <row r="168" spans="2:50" ht="15.75" customHeight="1" x14ac:dyDescent="0.3">
      <c r="B168" s="2"/>
      <c r="C168" s="2"/>
      <c r="D168" s="2"/>
      <c r="E168" s="2"/>
      <c r="F168" s="3"/>
      <c r="G168" s="2"/>
      <c r="H168" s="2"/>
      <c r="U168" s="4"/>
      <c r="V168" s="5"/>
      <c r="W168" s="5"/>
      <c r="X168" s="5"/>
      <c r="Y168" s="5"/>
      <c r="Z168" s="6"/>
      <c r="AA168" s="5"/>
      <c r="AB168" s="5"/>
      <c r="AC168" s="5"/>
      <c r="AD168" s="2"/>
      <c r="AE168" s="3"/>
      <c r="AF168" s="2"/>
      <c r="AG168" s="2"/>
      <c r="AH168" s="2"/>
      <c r="AI168" s="2"/>
      <c r="AJ168" s="3"/>
      <c r="AX168" s="8"/>
    </row>
    <row r="169" spans="2:50" ht="15.75" customHeight="1" x14ac:dyDescent="0.3">
      <c r="B169" s="2"/>
      <c r="C169" s="2"/>
      <c r="D169" s="2"/>
      <c r="E169" s="2"/>
      <c r="F169" s="3"/>
      <c r="G169" s="2"/>
      <c r="H169" s="2"/>
      <c r="U169" s="4"/>
      <c r="V169" s="5"/>
      <c r="W169" s="5"/>
      <c r="X169" s="5"/>
      <c r="Y169" s="5"/>
      <c r="Z169" s="6"/>
      <c r="AA169" s="5"/>
      <c r="AB169" s="5"/>
      <c r="AC169" s="5"/>
      <c r="AD169" s="2"/>
      <c r="AE169" s="3"/>
      <c r="AF169" s="2"/>
      <c r="AG169" s="2"/>
      <c r="AH169" s="2"/>
      <c r="AI169" s="2"/>
      <c r="AJ169" s="3"/>
      <c r="AX169" s="8"/>
    </row>
    <row r="170" spans="2:50" ht="15.75" customHeight="1" x14ac:dyDescent="0.3">
      <c r="B170" s="2"/>
      <c r="C170" s="2"/>
      <c r="D170" s="2"/>
      <c r="E170" s="2"/>
      <c r="F170" s="3"/>
      <c r="G170" s="2"/>
      <c r="H170" s="2"/>
      <c r="U170" s="4"/>
      <c r="V170" s="5"/>
      <c r="W170" s="5"/>
      <c r="X170" s="5"/>
      <c r="Y170" s="5"/>
      <c r="Z170" s="6"/>
      <c r="AA170" s="5"/>
      <c r="AB170" s="5"/>
      <c r="AC170" s="5"/>
      <c r="AD170" s="2"/>
      <c r="AE170" s="3"/>
      <c r="AF170" s="2"/>
      <c r="AG170" s="2"/>
      <c r="AH170" s="2"/>
      <c r="AI170" s="2"/>
      <c r="AJ170" s="3"/>
      <c r="AX170" s="8"/>
    </row>
    <row r="171" spans="2:50" ht="15.75" customHeight="1" x14ac:dyDescent="0.3">
      <c r="B171" s="2"/>
      <c r="C171" s="2"/>
      <c r="D171" s="2"/>
      <c r="E171" s="2"/>
      <c r="F171" s="3"/>
      <c r="G171" s="2"/>
      <c r="H171" s="2"/>
      <c r="U171" s="4"/>
      <c r="V171" s="5"/>
      <c r="W171" s="5"/>
      <c r="X171" s="5"/>
      <c r="Y171" s="5"/>
      <c r="Z171" s="6"/>
      <c r="AA171" s="5"/>
      <c r="AB171" s="5"/>
      <c r="AC171" s="5"/>
      <c r="AD171" s="2"/>
      <c r="AE171" s="3"/>
      <c r="AF171" s="2"/>
      <c r="AG171" s="2"/>
      <c r="AH171" s="2"/>
      <c r="AI171" s="2"/>
      <c r="AJ171" s="3"/>
      <c r="AX171" s="8"/>
    </row>
    <row r="172" spans="2:50" ht="15.75" customHeight="1" x14ac:dyDescent="0.3">
      <c r="B172" s="2"/>
      <c r="C172" s="2"/>
      <c r="D172" s="2"/>
      <c r="E172" s="2"/>
      <c r="F172" s="3"/>
      <c r="G172" s="2"/>
      <c r="H172" s="2"/>
      <c r="U172" s="4"/>
      <c r="V172" s="5"/>
      <c r="W172" s="5"/>
      <c r="X172" s="5"/>
      <c r="Y172" s="5"/>
      <c r="Z172" s="6"/>
      <c r="AA172" s="5"/>
      <c r="AB172" s="5"/>
      <c r="AC172" s="5"/>
      <c r="AD172" s="2"/>
      <c r="AE172" s="3"/>
      <c r="AF172" s="2"/>
      <c r="AG172" s="2"/>
      <c r="AH172" s="2"/>
      <c r="AI172" s="2"/>
      <c r="AJ172" s="3"/>
      <c r="AX172" s="8"/>
    </row>
    <row r="173" spans="2:50" ht="15.75" customHeight="1" x14ac:dyDescent="0.3">
      <c r="B173" s="2"/>
      <c r="C173" s="2"/>
      <c r="D173" s="2"/>
      <c r="E173" s="2"/>
      <c r="F173" s="3"/>
      <c r="G173" s="2"/>
      <c r="H173" s="2"/>
      <c r="U173" s="4"/>
      <c r="V173" s="5"/>
      <c r="W173" s="5"/>
      <c r="X173" s="5"/>
      <c r="Y173" s="5"/>
      <c r="Z173" s="6"/>
      <c r="AA173" s="5"/>
      <c r="AB173" s="5"/>
      <c r="AC173" s="5"/>
      <c r="AD173" s="2"/>
      <c r="AE173" s="3"/>
      <c r="AF173" s="2"/>
      <c r="AG173" s="2"/>
      <c r="AH173" s="2"/>
      <c r="AI173" s="2"/>
      <c r="AJ173" s="3"/>
      <c r="AX173" s="8"/>
    </row>
    <row r="174" spans="2:50" ht="15.75" customHeight="1" x14ac:dyDescent="0.3">
      <c r="B174" s="2"/>
      <c r="C174" s="2"/>
      <c r="D174" s="2"/>
      <c r="E174" s="2"/>
      <c r="F174" s="3"/>
      <c r="G174" s="2"/>
      <c r="H174" s="2"/>
      <c r="U174" s="4"/>
      <c r="V174" s="5"/>
      <c r="W174" s="5"/>
      <c r="X174" s="5"/>
      <c r="Y174" s="5"/>
      <c r="Z174" s="6"/>
      <c r="AA174" s="5"/>
      <c r="AB174" s="5"/>
      <c r="AC174" s="5"/>
      <c r="AD174" s="2"/>
      <c r="AE174" s="3"/>
      <c r="AF174" s="2"/>
      <c r="AG174" s="2"/>
      <c r="AH174" s="2"/>
      <c r="AI174" s="2"/>
      <c r="AJ174" s="3"/>
      <c r="AX174" s="8"/>
    </row>
    <row r="175" spans="2:50" ht="15.75" customHeight="1" x14ac:dyDescent="0.3">
      <c r="B175" s="2"/>
      <c r="C175" s="2"/>
      <c r="D175" s="2"/>
      <c r="E175" s="2"/>
      <c r="F175" s="3"/>
      <c r="G175" s="2"/>
      <c r="H175" s="2"/>
      <c r="U175" s="4"/>
      <c r="V175" s="5"/>
      <c r="W175" s="5"/>
      <c r="X175" s="5"/>
      <c r="Y175" s="5"/>
      <c r="Z175" s="6"/>
      <c r="AA175" s="5"/>
      <c r="AB175" s="5"/>
      <c r="AC175" s="5"/>
      <c r="AD175" s="2"/>
      <c r="AE175" s="3"/>
      <c r="AF175" s="2"/>
      <c r="AG175" s="2"/>
      <c r="AH175" s="2"/>
      <c r="AI175" s="2"/>
      <c r="AJ175" s="3"/>
      <c r="AX175" s="8"/>
    </row>
    <row r="176" spans="2:50" ht="15.75" customHeight="1" x14ac:dyDescent="0.3">
      <c r="B176" s="2"/>
      <c r="C176" s="2"/>
      <c r="D176" s="2"/>
      <c r="E176" s="2"/>
      <c r="F176" s="3"/>
      <c r="G176" s="2"/>
      <c r="H176" s="2"/>
      <c r="U176" s="4"/>
      <c r="V176" s="5"/>
      <c r="W176" s="5"/>
      <c r="X176" s="5"/>
      <c r="Y176" s="5"/>
      <c r="Z176" s="6"/>
      <c r="AA176" s="5"/>
      <c r="AB176" s="5"/>
      <c r="AC176" s="5"/>
      <c r="AD176" s="2"/>
      <c r="AE176" s="3"/>
      <c r="AF176" s="2"/>
      <c r="AG176" s="2"/>
      <c r="AH176" s="2"/>
      <c r="AI176" s="2"/>
      <c r="AJ176" s="3"/>
      <c r="AX176" s="8"/>
    </row>
    <row r="177" spans="2:50" ht="15.75" customHeight="1" x14ac:dyDescent="0.3">
      <c r="B177" s="2"/>
      <c r="C177" s="2"/>
      <c r="D177" s="2"/>
      <c r="E177" s="2"/>
      <c r="F177" s="3"/>
      <c r="G177" s="2"/>
      <c r="H177" s="2"/>
      <c r="U177" s="4"/>
      <c r="V177" s="5"/>
      <c r="W177" s="5"/>
      <c r="X177" s="5"/>
      <c r="Y177" s="5"/>
      <c r="Z177" s="6"/>
      <c r="AA177" s="5"/>
      <c r="AB177" s="5"/>
      <c r="AC177" s="5"/>
      <c r="AD177" s="2"/>
      <c r="AE177" s="3"/>
      <c r="AF177" s="2"/>
      <c r="AG177" s="2"/>
      <c r="AH177" s="2"/>
      <c r="AI177" s="2"/>
      <c r="AJ177" s="3"/>
      <c r="AX177" s="8"/>
    </row>
    <row r="178" spans="2:50" ht="15.75" customHeight="1" x14ac:dyDescent="0.3">
      <c r="B178" s="2"/>
      <c r="C178" s="2"/>
      <c r="D178" s="2"/>
      <c r="E178" s="2"/>
      <c r="F178" s="3"/>
      <c r="G178" s="2"/>
      <c r="H178" s="2"/>
      <c r="U178" s="4"/>
      <c r="V178" s="5"/>
      <c r="W178" s="5"/>
      <c r="X178" s="5"/>
      <c r="Y178" s="5"/>
      <c r="Z178" s="6"/>
      <c r="AA178" s="5"/>
      <c r="AB178" s="5"/>
      <c r="AC178" s="5"/>
      <c r="AD178" s="2"/>
      <c r="AE178" s="3"/>
      <c r="AF178" s="2"/>
      <c r="AG178" s="2"/>
      <c r="AH178" s="2"/>
      <c r="AI178" s="2"/>
      <c r="AJ178" s="3"/>
      <c r="AX178" s="8"/>
    </row>
    <row r="179" spans="2:50" ht="15.75" customHeight="1" x14ac:dyDescent="0.3">
      <c r="B179" s="2"/>
      <c r="C179" s="2"/>
      <c r="D179" s="2"/>
      <c r="E179" s="2"/>
      <c r="F179" s="3"/>
      <c r="G179" s="2"/>
      <c r="H179" s="2"/>
      <c r="U179" s="4"/>
      <c r="V179" s="5"/>
      <c r="W179" s="5"/>
      <c r="X179" s="5"/>
      <c r="Y179" s="5"/>
      <c r="Z179" s="6"/>
      <c r="AA179" s="5"/>
      <c r="AB179" s="5"/>
      <c r="AC179" s="5"/>
      <c r="AD179" s="2"/>
      <c r="AE179" s="3"/>
      <c r="AF179" s="2"/>
      <c r="AG179" s="2"/>
      <c r="AH179" s="2"/>
      <c r="AI179" s="2"/>
      <c r="AJ179" s="3"/>
      <c r="AX179" s="8"/>
    </row>
    <row r="180" spans="2:50" ht="15.75" customHeight="1" x14ac:dyDescent="0.3">
      <c r="B180" s="2"/>
      <c r="C180" s="2"/>
      <c r="D180" s="2"/>
      <c r="E180" s="2"/>
      <c r="F180" s="3"/>
      <c r="G180" s="2"/>
      <c r="H180" s="2"/>
      <c r="U180" s="4"/>
      <c r="V180" s="5"/>
      <c r="W180" s="5"/>
      <c r="X180" s="5"/>
      <c r="Y180" s="5"/>
      <c r="Z180" s="6"/>
      <c r="AA180" s="5"/>
      <c r="AB180" s="5"/>
      <c r="AC180" s="5"/>
      <c r="AD180" s="2"/>
      <c r="AE180" s="3"/>
      <c r="AF180" s="2"/>
      <c r="AG180" s="2"/>
      <c r="AH180" s="2"/>
      <c r="AI180" s="2"/>
      <c r="AJ180" s="3"/>
      <c r="AX180" s="8"/>
    </row>
    <row r="181" spans="2:50" ht="15.75" customHeight="1" x14ac:dyDescent="0.3">
      <c r="B181" s="2"/>
      <c r="C181" s="2"/>
      <c r="D181" s="2"/>
      <c r="E181" s="2"/>
      <c r="F181" s="3"/>
      <c r="G181" s="2"/>
      <c r="H181" s="2"/>
      <c r="U181" s="4"/>
      <c r="V181" s="5"/>
      <c r="W181" s="5"/>
      <c r="X181" s="5"/>
      <c r="Y181" s="5"/>
      <c r="Z181" s="6"/>
      <c r="AA181" s="5"/>
      <c r="AB181" s="5"/>
      <c r="AC181" s="5"/>
      <c r="AD181" s="2"/>
      <c r="AE181" s="3"/>
      <c r="AF181" s="2"/>
      <c r="AG181" s="2"/>
      <c r="AH181" s="2"/>
      <c r="AI181" s="2"/>
      <c r="AJ181" s="3"/>
      <c r="AX181" s="8"/>
    </row>
    <row r="182" spans="2:50" ht="15.75" customHeight="1" x14ac:dyDescent="0.3">
      <c r="B182" s="2"/>
      <c r="C182" s="2"/>
      <c r="D182" s="2"/>
      <c r="E182" s="2"/>
      <c r="F182" s="3"/>
      <c r="G182" s="2"/>
      <c r="H182" s="2"/>
      <c r="U182" s="4"/>
      <c r="V182" s="5"/>
      <c r="W182" s="5"/>
      <c r="X182" s="5"/>
      <c r="Y182" s="5"/>
      <c r="Z182" s="6"/>
      <c r="AA182" s="5"/>
      <c r="AB182" s="5"/>
      <c r="AC182" s="5"/>
      <c r="AD182" s="2"/>
      <c r="AE182" s="3"/>
      <c r="AF182" s="2"/>
      <c r="AG182" s="2"/>
      <c r="AH182" s="2"/>
      <c r="AI182" s="2"/>
      <c r="AJ182" s="3"/>
      <c r="AX182" s="8"/>
    </row>
    <row r="183" spans="2:50" ht="15.75" customHeight="1" x14ac:dyDescent="0.3">
      <c r="B183" s="2"/>
      <c r="C183" s="2"/>
      <c r="D183" s="2"/>
      <c r="E183" s="2"/>
      <c r="F183" s="3"/>
      <c r="G183" s="2"/>
      <c r="H183" s="2"/>
      <c r="U183" s="4"/>
      <c r="V183" s="5"/>
      <c r="W183" s="5"/>
      <c r="X183" s="5"/>
      <c r="Y183" s="5"/>
      <c r="Z183" s="6"/>
      <c r="AA183" s="5"/>
      <c r="AB183" s="5"/>
      <c r="AC183" s="5"/>
      <c r="AD183" s="2"/>
      <c r="AE183" s="3"/>
      <c r="AF183" s="2"/>
      <c r="AG183" s="2"/>
      <c r="AH183" s="2"/>
      <c r="AI183" s="2"/>
      <c r="AJ183" s="3"/>
      <c r="AX183" s="8"/>
    </row>
    <row r="184" spans="2:50" ht="15.75" customHeight="1" x14ac:dyDescent="0.3">
      <c r="B184" s="2"/>
      <c r="C184" s="2"/>
      <c r="D184" s="2"/>
      <c r="E184" s="2"/>
      <c r="F184" s="3"/>
      <c r="G184" s="2"/>
      <c r="H184" s="2"/>
      <c r="U184" s="4"/>
      <c r="V184" s="5"/>
      <c r="W184" s="5"/>
      <c r="X184" s="5"/>
      <c r="Y184" s="5"/>
      <c r="Z184" s="6"/>
      <c r="AA184" s="5"/>
      <c r="AB184" s="5"/>
      <c r="AC184" s="5"/>
      <c r="AD184" s="2"/>
      <c r="AE184" s="3"/>
      <c r="AF184" s="2"/>
      <c r="AG184" s="2"/>
      <c r="AH184" s="2"/>
      <c r="AI184" s="2"/>
      <c r="AJ184" s="3"/>
      <c r="AX184" s="8"/>
    </row>
    <row r="185" spans="2:50" ht="15.75" customHeight="1" x14ac:dyDescent="0.3">
      <c r="B185" s="2"/>
      <c r="C185" s="2"/>
      <c r="D185" s="2"/>
      <c r="E185" s="2"/>
      <c r="F185" s="3"/>
      <c r="G185" s="2"/>
      <c r="H185" s="2"/>
      <c r="U185" s="4"/>
      <c r="V185" s="5"/>
      <c r="W185" s="5"/>
      <c r="X185" s="5"/>
      <c r="Y185" s="5"/>
      <c r="Z185" s="6"/>
      <c r="AA185" s="5"/>
      <c r="AB185" s="5"/>
      <c r="AC185" s="5"/>
      <c r="AD185" s="2"/>
      <c r="AE185" s="3"/>
      <c r="AF185" s="2"/>
      <c r="AG185" s="2"/>
      <c r="AH185" s="2"/>
      <c r="AI185" s="2"/>
      <c r="AJ185" s="3"/>
      <c r="AX185" s="8"/>
    </row>
    <row r="186" spans="2:50" ht="15.75" customHeight="1" x14ac:dyDescent="0.3">
      <c r="B186" s="2"/>
      <c r="C186" s="2"/>
      <c r="D186" s="2"/>
      <c r="E186" s="2"/>
      <c r="F186" s="3"/>
      <c r="G186" s="2"/>
      <c r="H186" s="2"/>
      <c r="U186" s="4"/>
      <c r="V186" s="5"/>
      <c r="W186" s="5"/>
      <c r="X186" s="5"/>
      <c r="Y186" s="5"/>
      <c r="Z186" s="6"/>
      <c r="AA186" s="5"/>
      <c r="AB186" s="5"/>
      <c r="AC186" s="5"/>
      <c r="AD186" s="2"/>
      <c r="AE186" s="3"/>
      <c r="AF186" s="2"/>
      <c r="AG186" s="2"/>
      <c r="AH186" s="2"/>
      <c r="AI186" s="2"/>
      <c r="AJ186" s="3"/>
      <c r="AX186" s="8"/>
    </row>
    <row r="187" spans="2:50" ht="15.75" customHeight="1" x14ac:dyDescent="0.3">
      <c r="B187" s="2"/>
      <c r="C187" s="2"/>
      <c r="D187" s="2"/>
      <c r="E187" s="2"/>
      <c r="F187" s="3"/>
      <c r="G187" s="2"/>
      <c r="H187" s="2"/>
      <c r="U187" s="4"/>
      <c r="V187" s="5"/>
      <c r="W187" s="5"/>
      <c r="X187" s="5"/>
      <c r="Y187" s="5"/>
      <c r="Z187" s="6"/>
      <c r="AA187" s="5"/>
      <c r="AB187" s="5"/>
      <c r="AC187" s="5"/>
      <c r="AD187" s="2"/>
      <c r="AE187" s="3"/>
      <c r="AF187" s="2"/>
      <c r="AG187" s="2"/>
      <c r="AH187" s="2"/>
      <c r="AI187" s="2"/>
      <c r="AJ187" s="3"/>
      <c r="AX187" s="8"/>
    </row>
    <row r="188" spans="2:50" ht="15.75" customHeight="1" x14ac:dyDescent="0.3">
      <c r="B188" s="2"/>
      <c r="C188" s="2"/>
      <c r="D188" s="2"/>
      <c r="E188" s="2"/>
      <c r="F188" s="3"/>
      <c r="G188" s="2"/>
      <c r="H188" s="2"/>
      <c r="U188" s="4"/>
      <c r="V188" s="5"/>
      <c r="W188" s="5"/>
      <c r="X188" s="5"/>
      <c r="Y188" s="5"/>
      <c r="Z188" s="6"/>
      <c r="AA188" s="5"/>
      <c r="AB188" s="5"/>
      <c r="AC188" s="5"/>
      <c r="AD188" s="2"/>
      <c r="AE188" s="3"/>
      <c r="AF188" s="2"/>
      <c r="AG188" s="2"/>
      <c r="AH188" s="2"/>
      <c r="AI188" s="2"/>
      <c r="AJ188" s="3"/>
      <c r="AX188" s="8"/>
    </row>
    <row r="189" spans="2:50" ht="15.75" customHeight="1" x14ac:dyDescent="0.3">
      <c r="B189" s="2"/>
      <c r="C189" s="2"/>
      <c r="D189" s="2"/>
      <c r="E189" s="2"/>
      <c r="F189" s="3"/>
      <c r="G189" s="2"/>
      <c r="H189" s="2"/>
      <c r="U189" s="4"/>
      <c r="V189" s="5"/>
      <c r="W189" s="5"/>
      <c r="X189" s="5"/>
      <c r="Y189" s="5"/>
      <c r="Z189" s="6"/>
      <c r="AA189" s="5"/>
      <c r="AB189" s="5"/>
      <c r="AC189" s="5"/>
      <c r="AD189" s="2"/>
      <c r="AE189" s="3"/>
      <c r="AF189" s="2"/>
      <c r="AG189" s="2"/>
      <c r="AH189" s="2"/>
      <c r="AI189" s="2"/>
      <c r="AJ189" s="3"/>
      <c r="AX189" s="8"/>
    </row>
    <row r="190" spans="2:50" ht="15.75" customHeight="1" x14ac:dyDescent="0.3">
      <c r="B190" s="2"/>
      <c r="C190" s="2"/>
      <c r="D190" s="2"/>
      <c r="E190" s="2"/>
      <c r="F190" s="3"/>
      <c r="G190" s="2"/>
      <c r="H190" s="2"/>
      <c r="U190" s="4"/>
      <c r="V190" s="5"/>
      <c r="W190" s="5"/>
      <c r="X190" s="5"/>
      <c r="Y190" s="5"/>
      <c r="Z190" s="6"/>
      <c r="AA190" s="5"/>
      <c r="AB190" s="5"/>
      <c r="AC190" s="5"/>
      <c r="AD190" s="2"/>
      <c r="AE190" s="3"/>
      <c r="AF190" s="2"/>
      <c r="AG190" s="2"/>
      <c r="AH190" s="2"/>
      <c r="AI190" s="2"/>
      <c r="AJ190" s="3"/>
      <c r="AX190" s="8"/>
    </row>
    <row r="191" spans="2:50" ht="15.75" customHeight="1" x14ac:dyDescent="0.3">
      <c r="B191" s="2"/>
      <c r="C191" s="2"/>
      <c r="D191" s="2"/>
      <c r="E191" s="2"/>
      <c r="F191" s="3"/>
      <c r="G191" s="2"/>
      <c r="H191" s="2"/>
      <c r="U191" s="4"/>
      <c r="V191" s="5"/>
      <c r="W191" s="5"/>
      <c r="X191" s="5"/>
      <c r="Y191" s="5"/>
      <c r="Z191" s="6"/>
      <c r="AA191" s="5"/>
      <c r="AB191" s="5"/>
      <c r="AC191" s="5"/>
      <c r="AD191" s="2"/>
      <c r="AE191" s="3"/>
      <c r="AF191" s="2"/>
      <c r="AG191" s="2"/>
      <c r="AH191" s="2"/>
      <c r="AI191" s="2"/>
      <c r="AJ191" s="3"/>
      <c r="AX191" s="8"/>
    </row>
    <row r="192" spans="2:50" ht="15.75" customHeight="1" x14ac:dyDescent="0.3">
      <c r="B192" s="2"/>
      <c r="C192" s="2"/>
      <c r="D192" s="2"/>
      <c r="E192" s="2"/>
      <c r="F192" s="3"/>
      <c r="G192" s="2"/>
      <c r="H192" s="2"/>
      <c r="U192" s="4"/>
      <c r="V192" s="5"/>
      <c r="W192" s="5"/>
      <c r="X192" s="5"/>
      <c r="Y192" s="5"/>
      <c r="Z192" s="6"/>
      <c r="AA192" s="5"/>
      <c r="AB192" s="5"/>
      <c r="AC192" s="5"/>
      <c r="AD192" s="2"/>
      <c r="AE192" s="3"/>
      <c r="AF192" s="2"/>
      <c r="AG192" s="2"/>
      <c r="AH192" s="2"/>
      <c r="AI192" s="2"/>
      <c r="AJ192" s="3"/>
      <c r="AX192" s="8"/>
    </row>
    <row r="193" spans="2:50" ht="15.75" customHeight="1" x14ac:dyDescent="0.3">
      <c r="B193" s="2"/>
      <c r="C193" s="2"/>
      <c r="D193" s="2"/>
      <c r="E193" s="2"/>
      <c r="F193" s="3"/>
      <c r="G193" s="2"/>
      <c r="H193" s="2"/>
      <c r="U193" s="4"/>
      <c r="V193" s="5"/>
      <c r="W193" s="5"/>
      <c r="X193" s="5"/>
      <c r="Y193" s="5"/>
      <c r="Z193" s="6"/>
      <c r="AA193" s="5"/>
      <c r="AB193" s="5"/>
      <c r="AC193" s="5"/>
      <c r="AD193" s="2"/>
      <c r="AE193" s="3"/>
      <c r="AF193" s="2"/>
      <c r="AG193" s="2"/>
      <c r="AH193" s="2"/>
      <c r="AI193" s="2"/>
      <c r="AJ193" s="3"/>
      <c r="AX193" s="8"/>
    </row>
    <row r="194" spans="2:50" ht="15.75" customHeight="1" x14ac:dyDescent="0.3">
      <c r="B194" s="2"/>
      <c r="C194" s="2"/>
      <c r="D194" s="2"/>
      <c r="E194" s="2"/>
      <c r="F194" s="3"/>
      <c r="G194" s="2"/>
      <c r="H194" s="2"/>
      <c r="U194" s="4"/>
      <c r="V194" s="5"/>
      <c r="W194" s="5"/>
      <c r="X194" s="5"/>
      <c r="Y194" s="5"/>
      <c r="Z194" s="6"/>
      <c r="AA194" s="5"/>
      <c r="AB194" s="5"/>
      <c r="AC194" s="5"/>
      <c r="AD194" s="2"/>
      <c r="AE194" s="3"/>
      <c r="AF194" s="2"/>
      <c r="AG194" s="2"/>
      <c r="AH194" s="2"/>
      <c r="AI194" s="2"/>
      <c r="AJ194" s="3"/>
      <c r="AX194" s="8"/>
    </row>
    <row r="195" spans="2:50" ht="15.75" customHeight="1" x14ac:dyDescent="0.3">
      <c r="B195" s="2"/>
      <c r="C195" s="2"/>
      <c r="D195" s="2"/>
      <c r="E195" s="2"/>
      <c r="F195" s="3"/>
      <c r="G195" s="2"/>
      <c r="H195" s="2"/>
      <c r="U195" s="4"/>
      <c r="V195" s="5"/>
      <c r="W195" s="5"/>
      <c r="X195" s="5"/>
      <c r="Y195" s="5"/>
      <c r="Z195" s="6"/>
      <c r="AA195" s="5"/>
      <c r="AB195" s="5"/>
      <c r="AC195" s="5"/>
      <c r="AD195" s="2"/>
      <c r="AE195" s="3"/>
      <c r="AF195" s="2"/>
      <c r="AG195" s="2"/>
      <c r="AH195" s="2"/>
      <c r="AI195" s="2"/>
      <c r="AJ195" s="3"/>
      <c r="AX195" s="8"/>
    </row>
    <row r="196" spans="2:50" ht="15.75" customHeight="1" x14ac:dyDescent="0.3">
      <c r="B196" s="2"/>
      <c r="C196" s="2"/>
      <c r="D196" s="2"/>
      <c r="E196" s="2"/>
      <c r="F196" s="3"/>
      <c r="G196" s="2"/>
      <c r="H196" s="2"/>
      <c r="U196" s="4"/>
      <c r="V196" s="5"/>
      <c r="W196" s="5"/>
      <c r="X196" s="5"/>
      <c r="Y196" s="5"/>
      <c r="Z196" s="6"/>
      <c r="AA196" s="5"/>
      <c r="AB196" s="5"/>
      <c r="AC196" s="5"/>
      <c r="AD196" s="2"/>
      <c r="AE196" s="3"/>
      <c r="AF196" s="2"/>
      <c r="AG196" s="2"/>
      <c r="AH196" s="2"/>
      <c r="AI196" s="2"/>
      <c r="AJ196" s="3"/>
      <c r="AX196" s="8"/>
    </row>
    <row r="197" spans="2:50" ht="15.75" customHeight="1" x14ac:dyDescent="0.3">
      <c r="B197" s="2"/>
      <c r="C197" s="2"/>
      <c r="D197" s="2"/>
      <c r="E197" s="2"/>
      <c r="F197" s="3"/>
      <c r="G197" s="2"/>
      <c r="H197" s="2"/>
      <c r="U197" s="4"/>
      <c r="V197" s="5"/>
      <c r="W197" s="5"/>
      <c r="X197" s="5"/>
      <c r="Y197" s="5"/>
      <c r="Z197" s="6"/>
      <c r="AA197" s="5"/>
      <c r="AB197" s="5"/>
      <c r="AC197" s="5"/>
      <c r="AD197" s="2"/>
      <c r="AE197" s="3"/>
      <c r="AF197" s="2"/>
      <c r="AG197" s="2"/>
      <c r="AH197" s="2"/>
      <c r="AI197" s="2"/>
      <c r="AJ197" s="3"/>
      <c r="AX197" s="8"/>
    </row>
    <row r="198" spans="2:50" ht="15.75" customHeight="1" x14ac:dyDescent="0.3">
      <c r="B198" s="2"/>
      <c r="C198" s="2"/>
      <c r="D198" s="2"/>
      <c r="E198" s="2"/>
      <c r="F198" s="3"/>
      <c r="G198" s="2"/>
      <c r="H198" s="2"/>
      <c r="U198" s="4"/>
      <c r="V198" s="5"/>
      <c r="W198" s="5"/>
      <c r="X198" s="5"/>
      <c r="Y198" s="5"/>
      <c r="Z198" s="6"/>
      <c r="AA198" s="5"/>
      <c r="AB198" s="5"/>
      <c r="AC198" s="5"/>
      <c r="AD198" s="2"/>
      <c r="AE198" s="3"/>
      <c r="AF198" s="2"/>
      <c r="AG198" s="2"/>
      <c r="AH198" s="2"/>
      <c r="AI198" s="2"/>
      <c r="AJ198" s="3"/>
      <c r="AX198" s="8"/>
    </row>
    <row r="199" spans="2:50" ht="15.75" customHeight="1" x14ac:dyDescent="0.3">
      <c r="B199" s="2"/>
      <c r="C199" s="2"/>
      <c r="D199" s="2"/>
      <c r="E199" s="2"/>
      <c r="F199" s="3"/>
      <c r="G199" s="2"/>
      <c r="H199" s="2"/>
      <c r="U199" s="4"/>
      <c r="V199" s="5"/>
      <c r="W199" s="5"/>
      <c r="X199" s="5"/>
      <c r="Y199" s="5"/>
      <c r="Z199" s="6"/>
      <c r="AA199" s="5"/>
      <c r="AB199" s="5"/>
      <c r="AC199" s="5"/>
      <c r="AD199" s="2"/>
      <c r="AE199" s="3"/>
      <c r="AF199" s="2"/>
      <c r="AG199" s="2"/>
      <c r="AH199" s="2"/>
      <c r="AI199" s="2"/>
      <c r="AJ199" s="3"/>
      <c r="AX199" s="8"/>
    </row>
    <row r="200" spans="2:50" ht="15.75" customHeight="1" x14ac:dyDescent="0.3">
      <c r="B200" s="2"/>
      <c r="C200" s="2"/>
      <c r="D200" s="2"/>
      <c r="E200" s="2"/>
      <c r="F200" s="3"/>
      <c r="G200" s="2"/>
      <c r="H200" s="2"/>
      <c r="U200" s="4"/>
      <c r="V200" s="5"/>
      <c r="W200" s="5"/>
      <c r="X200" s="5"/>
      <c r="Y200" s="5"/>
      <c r="Z200" s="6"/>
      <c r="AA200" s="5"/>
      <c r="AB200" s="5"/>
      <c r="AC200" s="5"/>
      <c r="AD200" s="2"/>
      <c r="AE200" s="3"/>
      <c r="AF200" s="2"/>
      <c r="AG200" s="2"/>
      <c r="AH200" s="2"/>
      <c r="AI200" s="2"/>
      <c r="AJ200" s="3"/>
      <c r="AX200" s="8"/>
    </row>
    <row r="201" spans="2:50" ht="15.75" customHeight="1" x14ac:dyDescent="0.3">
      <c r="B201" s="2"/>
      <c r="C201" s="2"/>
      <c r="D201" s="2"/>
      <c r="E201" s="2"/>
      <c r="F201" s="3"/>
      <c r="G201" s="2"/>
      <c r="H201" s="2"/>
      <c r="U201" s="4"/>
      <c r="V201" s="5"/>
      <c r="W201" s="5"/>
      <c r="X201" s="5"/>
      <c r="Y201" s="5"/>
      <c r="Z201" s="6"/>
      <c r="AA201" s="5"/>
      <c r="AB201" s="5"/>
      <c r="AC201" s="5"/>
      <c r="AD201" s="2"/>
      <c r="AE201" s="3"/>
      <c r="AF201" s="2"/>
      <c r="AG201" s="2"/>
      <c r="AH201" s="2"/>
      <c r="AI201" s="2"/>
      <c r="AJ201" s="3"/>
      <c r="AX201" s="8"/>
    </row>
    <row r="202" spans="2:50" ht="15.75" customHeight="1" x14ac:dyDescent="0.3">
      <c r="B202" s="2"/>
      <c r="C202" s="2"/>
      <c r="D202" s="2"/>
      <c r="E202" s="2"/>
      <c r="F202" s="3"/>
      <c r="G202" s="2"/>
      <c r="H202" s="2"/>
      <c r="U202" s="4"/>
      <c r="V202" s="5"/>
      <c r="W202" s="5"/>
      <c r="X202" s="5"/>
      <c r="Y202" s="5"/>
      <c r="Z202" s="6"/>
      <c r="AA202" s="5"/>
      <c r="AB202" s="5"/>
      <c r="AC202" s="5"/>
      <c r="AD202" s="2"/>
      <c r="AE202" s="3"/>
      <c r="AF202" s="2"/>
      <c r="AG202" s="2"/>
      <c r="AJ202" s="4"/>
      <c r="AX202" s="8"/>
    </row>
    <row r="203" spans="2:50" ht="15.75" customHeight="1" x14ac:dyDescent="0.3">
      <c r="B203" s="2"/>
      <c r="C203" s="2"/>
      <c r="D203" s="2"/>
      <c r="E203" s="2"/>
      <c r="F203" s="3"/>
      <c r="G203" s="2"/>
      <c r="H203" s="2"/>
      <c r="U203" s="4"/>
      <c r="V203" s="5"/>
      <c r="W203" s="5"/>
      <c r="X203" s="5"/>
      <c r="Y203" s="5"/>
      <c r="Z203" s="6"/>
      <c r="AA203" s="5"/>
      <c r="AB203" s="5"/>
      <c r="AC203" s="5"/>
      <c r="AD203" s="2"/>
      <c r="AE203" s="3"/>
      <c r="AF203" s="2"/>
      <c r="AG203" s="2"/>
      <c r="AJ203" s="4"/>
      <c r="AX203" s="8"/>
    </row>
    <row r="204" spans="2:50" ht="15.75" customHeight="1" x14ac:dyDescent="0.3">
      <c r="B204" s="2"/>
      <c r="C204" s="2"/>
      <c r="D204" s="2"/>
      <c r="E204" s="2"/>
      <c r="F204" s="3"/>
      <c r="G204" s="2"/>
      <c r="H204" s="2"/>
      <c r="U204" s="4"/>
      <c r="V204" s="5"/>
      <c r="W204" s="5"/>
      <c r="X204" s="5"/>
      <c r="Y204" s="5"/>
      <c r="Z204" s="6"/>
      <c r="AA204" s="5"/>
      <c r="AB204" s="5"/>
      <c r="AC204" s="5"/>
      <c r="AD204" s="2"/>
      <c r="AE204" s="3"/>
      <c r="AF204" s="2"/>
      <c r="AG204" s="2"/>
      <c r="AJ204" s="4"/>
      <c r="AX204" s="8"/>
    </row>
    <row r="205" spans="2:50" ht="15.75" customHeight="1" x14ac:dyDescent="0.3">
      <c r="B205" s="2"/>
      <c r="C205" s="2"/>
      <c r="D205" s="2"/>
      <c r="E205" s="2"/>
      <c r="F205" s="3"/>
      <c r="G205" s="2"/>
      <c r="H205" s="2"/>
      <c r="U205" s="4"/>
      <c r="V205" s="5"/>
      <c r="W205" s="5"/>
      <c r="X205" s="5"/>
      <c r="Y205" s="5"/>
      <c r="Z205" s="6"/>
      <c r="AA205" s="5"/>
      <c r="AB205" s="5"/>
      <c r="AC205" s="5"/>
      <c r="AD205" s="2"/>
      <c r="AE205" s="3"/>
      <c r="AF205" s="2"/>
      <c r="AG205" s="2"/>
      <c r="AJ205" s="4"/>
      <c r="AX205" s="8"/>
    </row>
    <row r="206" spans="2:50" ht="15.75" customHeight="1" x14ac:dyDescent="0.3">
      <c r="B206" s="2"/>
      <c r="C206" s="2"/>
      <c r="D206" s="2"/>
      <c r="E206" s="2"/>
      <c r="F206" s="3"/>
      <c r="G206" s="2"/>
      <c r="H206" s="2"/>
      <c r="U206" s="4"/>
      <c r="V206" s="5"/>
      <c r="W206" s="5"/>
      <c r="X206" s="5"/>
      <c r="Y206" s="5"/>
      <c r="Z206" s="6"/>
      <c r="AA206" s="5"/>
      <c r="AB206" s="5"/>
      <c r="AC206" s="5"/>
      <c r="AD206" s="2"/>
      <c r="AE206" s="3"/>
      <c r="AF206" s="2"/>
      <c r="AG206" s="2"/>
      <c r="AJ206" s="4"/>
      <c r="AX206" s="8"/>
    </row>
    <row r="207" spans="2:50" ht="15.75" customHeight="1" x14ac:dyDescent="0.3">
      <c r="B207" s="2"/>
      <c r="C207" s="2"/>
      <c r="D207" s="2"/>
      <c r="E207" s="2"/>
      <c r="F207" s="3"/>
      <c r="G207" s="2"/>
      <c r="H207" s="2"/>
      <c r="U207" s="4"/>
      <c r="V207" s="5"/>
      <c r="W207" s="5"/>
      <c r="X207" s="5"/>
      <c r="Y207" s="5"/>
      <c r="Z207" s="6"/>
      <c r="AA207" s="5"/>
      <c r="AB207" s="5"/>
      <c r="AC207" s="5"/>
      <c r="AD207" s="2"/>
      <c r="AE207" s="3"/>
      <c r="AF207" s="2"/>
      <c r="AG207" s="2"/>
      <c r="AJ207" s="4"/>
      <c r="AX207" s="8"/>
    </row>
    <row r="208" spans="2:50" ht="15.75" customHeight="1" x14ac:dyDescent="0.3">
      <c r="B208" s="2"/>
      <c r="C208" s="2"/>
      <c r="D208" s="2"/>
      <c r="E208" s="2"/>
      <c r="F208" s="3"/>
      <c r="G208" s="2"/>
      <c r="H208" s="2"/>
      <c r="U208" s="4"/>
      <c r="V208" s="5"/>
      <c r="W208" s="5"/>
      <c r="X208" s="5"/>
      <c r="Y208" s="5"/>
      <c r="Z208" s="6"/>
      <c r="AA208" s="5"/>
      <c r="AB208" s="5"/>
      <c r="AC208" s="5"/>
      <c r="AD208" s="2"/>
      <c r="AE208" s="3"/>
      <c r="AF208" s="2"/>
      <c r="AG208" s="2"/>
      <c r="AJ208" s="4"/>
      <c r="AX208" s="8"/>
    </row>
    <row r="209" spans="2:50" ht="15.75" customHeight="1" x14ac:dyDescent="0.3">
      <c r="B209" s="2"/>
      <c r="C209" s="2"/>
      <c r="D209" s="2"/>
      <c r="E209" s="2"/>
      <c r="F209" s="3"/>
      <c r="G209" s="2"/>
      <c r="H209" s="2"/>
      <c r="U209" s="4"/>
      <c r="V209" s="5"/>
      <c r="W209" s="5"/>
      <c r="X209" s="5"/>
      <c r="Y209" s="5"/>
      <c r="Z209" s="6"/>
      <c r="AA209" s="5"/>
      <c r="AB209" s="5"/>
      <c r="AC209" s="5"/>
      <c r="AD209" s="2"/>
      <c r="AE209" s="3"/>
      <c r="AF209" s="2"/>
      <c r="AG209" s="2"/>
      <c r="AJ209" s="4"/>
      <c r="AX209" s="8"/>
    </row>
    <row r="210" spans="2:50" ht="15.75" customHeight="1" x14ac:dyDescent="0.3">
      <c r="B210" s="2"/>
      <c r="C210" s="2"/>
      <c r="D210" s="2"/>
      <c r="E210" s="2"/>
      <c r="F210" s="3"/>
      <c r="G210" s="2"/>
      <c r="H210" s="2"/>
      <c r="U210" s="4"/>
      <c r="V210" s="5"/>
      <c r="W210" s="5"/>
      <c r="X210" s="5"/>
      <c r="Y210" s="5"/>
      <c r="Z210" s="6"/>
      <c r="AA210" s="5"/>
      <c r="AB210" s="5"/>
      <c r="AC210" s="5"/>
      <c r="AD210" s="2"/>
      <c r="AE210" s="3"/>
      <c r="AF210" s="2"/>
      <c r="AG210" s="2"/>
      <c r="AJ210" s="4"/>
      <c r="AX210" s="8"/>
    </row>
    <row r="211" spans="2:50" ht="15.75" customHeight="1" x14ac:dyDescent="0.3">
      <c r="B211" s="2"/>
      <c r="C211" s="2"/>
      <c r="D211" s="2"/>
      <c r="E211" s="2"/>
      <c r="F211" s="3"/>
      <c r="G211" s="2"/>
      <c r="H211" s="2"/>
      <c r="U211" s="4"/>
      <c r="V211" s="5"/>
      <c r="W211" s="5"/>
      <c r="X211" s="5"/>
      <c r="Y211" s="5"/>
      <c r="Z211" s="6"/>
      <c r="AA211" s="5"/>
      <c r="AB211" s="5"/>
      <c r="AC211" s="5"/>
      <c r="AD211" s="2"/>
      <c r="AE211" s="3"/>
      <c r="AF211" s="2"/>
      <c r="AG211" s="2"/>
      <c r="AJ211" s="4"/>
      <c r="AX211" s="8"/>
    </row>
    <row r="212" spans="2:50" ht="15.75" customHeight="1" x14ac:dyDescent="0.3">
      <c r="B212" s="2"/>
      <c r="C212" s="2"/>
      <c r="D212" s="2"/>
      <c r="E212" s="2"/>
      <c r="F212" s="3"/>
      <c r="G212" s="2"/>
      <c r="H212" s="2"/>
      <c r="U212" s="4"/>
      <c r="V212" s="5"/>
      <c r="W212" s="5"/>
      <c r="X212" s="5"/>
      <c r="Y212" s="5"/>
      <c r="Z212" s="6"/>
      <c r="AA212" s="5"/>
      <c r="AB212" s="5"/>
      <c r="AC212" s="5"/>
      <c r="AD212" s="2"/>
      <c r="AE212" s="3"/>
      <c r="AF212" s="2"/>
      <c r="AG212" s="2"/>
      <c r="AJ212" s="4"/>
      <c r="AX212" s="8"/>
    </row>
    <row r="213" spans="2:50" ht="15.75" customHeight="1" x14ac:dyDescent="0.3">
      <c r="B213" s="2"/>
      <c r="C213" s="2"/>
      <c r="D213" s="2"/>
      <c r="E213" s="2"/>
      <c r="F213" s="3"/>
      <c r="G213" s="2"/>
      <c r="H213" s="2"/>
      <c r="U213" s="4"/>
      <c r="V213" s="5"/>
      <c r="W213" s="5"/>
      <c r="X213" s="5"/>
      <c r="Y213" s="5"/>
      <c r="Z213" s="6"/>
      <c r="AA213" s="5"/>
      <c r="AB213" s="5"/>
      <c r="AC213" s="5"/>
      <c r="AD213" s="2"/>
      <c r="AE213" s="3"/>
      <c r="AF213" s="2"/>
      <c r="AG213" s="2"/>
      <c r="AJ213" s="4"/>
      <c r="AX213" s="8"/>
    </row>
    <row r="214" spans="2:50" ht="15.75" customHeight="1" x14ac:dyDescent="0.3">
      <c r="B214" s="2"/>
      <c r="C214" s="2"/>
      <c r="D214" s="2"/>
      <c r="E214" s="2"/>
      <c r="F214" s="3"/>
      <c r="G214" s="2"/>
      <c r="H214" s="2"/>
      <c r="U214" s="4"/>
      <c r="V214" s="5"/>
      <c r="W214" s="5"/>
      <c r="X214" s="5"/>
      <c r="Y214" s="5"/>
      <c r="Z214" s="6"/>
      <c r="AA214" s="5"/>
      <c r="AB214" s="5"/>
      <c r="AC214" s="5"/>
      <c r="AD214" s="2"/>
      <c r="AE214" s="3"/>
      <c r="AF214" s="2"/>
      <c r="AG214" s="2"/>
      <c r="AJ214" s="4"/>
      <c r="AX214" s="8"/>
    </row>
    <row r="215" spans="2:50" ht="15.75" customHeight="1" x14ac:dyDescent="0.3">
      <c r="B215" s="2"/>
      <c r="C215" s="2"/>
      <c r="D215" s="2"/>
      <c r="E215" s="2"/>
      <c r="F215" s="3"/>
      <c r="G215" s="2"/>
      <c r="H215" s="2"/>
      <c r="U215" s="4"/>
      <c r="V215" s="5"/>
      <c r="W215" s="5"/>
      <c r="X215" s="5"/>
      <c r="Y215" s="5"/>
      <c r="Z215" s="6"/>
      <c r="AA215" s="5"/>
      <c r="AB215" s="5"/>
      <c r="AC215" s="5"/>
      <c r="AD215" s="2"/>
      <c r="AE215" s="3"/>
      <c r="AF215" s="2"/>
      <c r="AG215" s="2"/>
      <c r="AJ215" s="4"/>
      <c r="AX215" s="8"/>
    </row>
    <row r="216" spans="2:50" ht="15.75" customHeight="1" x14ac:dyDescent="0.3">
      <c r="B216" s="2"/>
      <c r="C216" s="2"/>
      <c r="D216" s="2"/>
      <c r="E216" s="2"/>
      <c r="F216" s="3"/>
      <c r="G216" s="2"/>
      <c r="H216" s="2"/>
      <c r="U216" s="4"/>
      <c r="V216" s="5"/>
      <c r="W216" s="5"/>
      <c r="X216" s="5"/>
      <c r="Y216" s="5"/>
      <c r="Z216" s="6"/>
      <c r="AA216" s="5"/>
      <c r="AB216" s="5"/>
      <c r="AC216" s="5"/>
      <c r="AD216" s="2"/>
      <c r="AE216" s="3"/>
      <c r="AF216" s="2"/>
      <c r="AG216" s="2"/>
      <c r="AJ216" s="4"/>
      <c r="AX216" s="8"/>
    </row>
    <row r="217" spans="2:50" ht="15.75" customHeight="1" x14ac:dyDescent="0.3">
      <c r="B217" s="2"/>
      <c r="C217" s="2"/>
      <c r="D217" s="2"/>
      <c r="E217" s="2"/>
      <c r="F217" s="3"/>
      <c r="G217" s="2"/>
      <c r="H217" s="2"/>
      <c r="U217" s="4"/>
      <c r="V217" s="5"/>
      <c r="W217" s="5"/>
      <c r="X217" s="5"/>
      <c r="Y217" s="5"/>
      <c r="Z217" s="6"/>
      <c r="AA217" s="5"/>
      <c r="AB217" s="5"/>
      <c r="AC217" s="5"/>
      <c r="AD217" s="2"/>
      <c r="AE217" s="3"/>
      <c r="AF217" s="2"/>
      <c r="AG217" s="2"/>
      <c r="AJ217" s="4"/>
      <c r="AX217" s="8"/>
    </row>
    <row r="218" spans="2:50" ht="15.75" customHeight="1" x14ac:dyDescent="0.3">
      <c r="B218" s="2"/>
      <c r="C218" s="2"/>
      <c r="D218" s="2"/>
      <c r="E218" s="2"/>
      <c r="F218" s="3"/>
      <c r="G218" s="2"/>
      <c r="H218" s="2"/>
      <c r="U218" s="4"/>
      <c r="V218" s="5"/>
      <c r="W218" s="5"/>
      <c r="X218" s="5"/>
      <c r="Y218" s="5"/>
      <c r="Z218" s="6"/>
      <c r="AA218" s="5"/>
      <c r="AB218" s="5"/>
      <c r="AC218" s="5"/>
      <c r="AD218" s="2"/>
      <c r="AE218" s="3"/>
      <c r="AF218" s="2"/>
      <c r="AG218" s="2"/>
      <c r="AJ218" s="4"/>
      <c r="AX218" s="8"/>
    </row>
    <row r="219" spans="2:50" ht="15.75" customHeight="1" x14ac:dyDescent="0.3">
      <c r="B219" s="2"/>
      <c r="C219" s="2"/>
      <c r="D219" s="2"/>
      <c r="E219" s="2"/>
      <c r="F219" s="3"/>
      <c r="G219" s="2"/>
      <c r="H219" s="2"/>
      <c r="U219" s="4"/>
      <c r="V219" s="5"/>
      <c r="W219" s="5"/>
      <c r="X219" s="5"/>
      <c r="Y219" s="5"/>
      <c r="Z219" s="6"/>
      <c r="AA219" s="5"/>
      <c r="AB219" s="5"/>
      <c r="AC219" s="5"/>
      <c r="AD219" s="2"/>
      <c r="AE219" s="3"/>
      <c r="AF219" s="2"/>
      <c r="AG219" s="2"/>
      <c r="AJ219" s="4"/>
      <c r="AX219" s="8"/>
    </row>
    <row r="220" spans="2:50" ht="15.75" customHeight="1" x14ac:dyDescent="0.3">
      <c r="B220" s="2"/>
      <c r="C220" s="2"/>
      <c r="D220" s="2"/>
      <c r="E220" s="2"/>
      <c r="F220" s="3"/>
      <c r="G220" s="2"/>
      <c r="H220" s="2"/>
      <c r="U220" s="4"/>
      <c r="V220" s="5"/>
      <c r="W220" s="5"/>
      <c r="X220" s="5"/>
      <c r="Y220" s="5"/>
      <c r="Z220" s="6"/>
      <c r="AA220" s="5"/>
      <c r="AB220" s="5"/>
      <c r="AC220" s="5"/>
      <c r="AD220" s="2"/>
      <c r="AE220" s="3"/>
      <c r="AF220" s="2"/>
      <c r="AG220" s="2"/>
      <c r="AJ220" s="4"/>
      <c r="AX220" s="8"/>
    </row>
    <row r="221" spans="2:50" ht="15.75" customHeight="1" x14ac:dyDescent="0.3">
      <c r="B221" s="2"/>
      <c r="C221" s="2"/>
      <c r="D221" s="2"/>
      <c r="E221" s="2"/>
      <c r="F221" s="3"/>
      <c r="G221" s="2"/>
      <c r="H221" s="2"/>
      <c r="U221" s="4"/>
      <c r="V221" s="5"/>
      <c r="W221" s="5"/>
      <c r="X221" s="5"/>
      <c r="Y221" s="5"/>
      <c r="Z221" s="6"/>
      <c r="AA221" s="5"/>
      <c r="AB221" s="5"/>
      <c r="AC221" s="5"/>
      <c r="AD221" s="2"/>
      <c r="AE221" s="3"/>
      <c r="AF221" s="2"/>
      <c r="AG221" s="2"/>
      <c r="AJ221" s="4"/>
      <c r="AX221" s="8"/>
    </row>
    <row r="222" spans="2:50" ht="15.75" customHeight="1" x14ac:dyDescent="0.3">
      <c r="B222" s="2"/>
      <c r="C222" s="2"/>
      <c r="D222" s="2"/>
      <c r="E222" s="2"/>
      <c r="F222" s="3"/>
      <c r="G222" s="2"/>
      <c r="H222" s="2"/>
      <c r="U222" s="4"/>
      <c r="V222" s="5"/>
      <c r="W222" s="5"/>
      <c r="X222" s="5"/>
      <c r="Y222" s="5"/>
      <c r="Z222" s="6"/>
      <c r="AA222" s="5"/>
      <c r="AB222" s="5"/>
      <c r="AC222" s="5"/>
      <c r="AD222" s="2"/>
      <c r="AE222" s="3"/>
      <c r="AF222" s="2"/>
      <c r="AG222" s="2"/>
      <c r="AJ222" s="4"/>
      <c r="AX222" s="8"/>
    </row>
    <row r="223" spans="2:50" ht="15.75" customHeight="1" x14ac:dyDescent="0.3">
      <c r="B223" s="2"/>
      <c r="C223" s="2"/>
      <c r="D223" s="2"/>
      <c r="E223" s="2"/>
      <c r="F223" s="3"/>
      <c r="G223" s="2"/>
      <c r="H223" s="2"/>
      <c r="U223" s="4"/>
      <c r="V223" s="5"/>
      <c r="W223" s="5"/>
      <c r="X223" s="5"/>
      <c r="Y223" s="5"/>
      <c r="Z223" s="6"/>
      <c r="AA223" s="5"/>
      <c r="AB223" s="5"/>
      <c r="AC223" s="5"/>
      <c r="AD223" s="2"/>
      <c r="AE223" s="3"/>
      <c r="AF223" s="2"/>
      <c r="AG223" s="2"/>
      <c r="AJ223" s="4"/>
      <c r="AX223" s="8"/>
    </row>
    <row r="224" spans="2:50" ht="15.75" customHeight="1" x14ac:dyDescent="0.3">
      <c r="B224" s="2"/>
      <c r="C224" s="2"/>
      <c r="D224" s="2"/>
      <c r="E224" s="2"/>
      <c r="F224" s="3"/>
      <c r="G224" s="2"/>
      <c r="H224" s="2"/>
      <c r="U224" s="4"/>
      <c r="V224" s="5"/>
      <c r="W224" s="5"/>
      <c r="X224" s="5"/>
      <c r="Y224" s="5"/>
      <c r="Z224" s="6"/>
      <c r="AA224" s="5"/>
      <c r="AB224" s="5"/>
      <c r="AC224" s="5"/>
      <c r="AD224" s="2"/>
      <c r="AE224" s="3"/>
      <c r="AF224" s="2"/>
      <c r="AG224" s="2"/>
      <c r="AJ224" s="4"/>
      <c r="AX224" s="8"/>
    </row>
    <row r="225" spans="2:50" ht="15.75" customHeight="1" x14ac:dyDescent="0.3">
      <c r="B225" s="2"/>
      <c r="C225" s="2"/>
      <c r="D225" s="2"/>
      <c r="E225" s="2"/>
      <c r="F225" s="3"/>
      <c r="G225" s="2"/>
      <c r="H225" s="2"/>
      <c r="U225" s="4"/>
      <c r="V225" s="5"/>
      <c r="W225" s="5"/>
      <c r="X225" s="5"/>
      <c r="Y225" s="5"/>
      <c r="Z225" s="6"/>
      <c r="AA225" s="5"/>
      <c r="AB225" s="5"/>
      <c r="AC225" s="5"/>
      <c r="AD225" s="2"/>
      <c r="AE225" s="3"/>
      <c r="AF225" s="2"/>
      <c r="AG225" s="2"/>
      <c r="AJ225" s="4"/>
      <c r="AX225" s="8"/>
    </row>
    <row r="226" spans="2:50" ht="15.75" customHeight="1" x14ac:dyDescent="0.3">
      <c r="B226" s="2"/>
      <c r="C226" s="2"/>
      <c r="D226" s="2"/>
      <c r="E226" s="2"/>
      <c r="F226" s="3"/>
      <c r="G226" s="2"/>
      <c r="H226" s="2"/>
      <c r="U226" s="4"/>
      <c r="V226" s="5"/>
      <c r="W226" s="5"/>
      <c r="X226" s="5"/>
      <c r="Y226" s="5"/>
      <c r="Z226" s="6"/>
      <c r="AA226" s="5"/>
      <c r="AB226" s="5"/>
      <c r="AC226" s="5"/>
      <c r="AD226" s="2"/>
      <c r="AE226" s="3"/>
      <c r="AF226" s="2"/>
      <c r="AG226" s="2"/>
      <c r="AJ226" s="4"/>
      <c r="AX226" s="8"/>
    </row>
    <row r="227" spans="2:50" ht="15.75" customHeight="1" x14ac:dyDescent="0.3">
      <c r="B227" s="2"/>
      <c r="C227" s="2"/>
      <c r="D227" s="2"/>
      <c r="E227" s="2"/>
      <c r="F227" s="3"/>
      <c r="G227" s="2"/>
      <c r="H227" s="2"/>
      <c r="U227" s="4"/>
      <c r="V227" s="5"/>
      <c r="W227" s="5"/>
      <c r="X227" s="5"/>
      <c r="Y227" s="5"/>
      <c r="Z227" s="6"/>
      <c r="AA227" s="5"/>
      <c r="AB227" s="5"/>
      <c r="AC227" s="5"/>
      <c r="AD227" s="2"/>
      <c r="AE227" s="3"/>
      <c r="AF227" s="2"/>
      <c r="AG227" s="2"/>
      <c r="AJ227" s="4"/>
      <c r="AX227" s="8"/>
    </row>
    <row r="228" spans="2:50" ht="15.75" customHeight="1" x14ac:dyDescent="0.3">
      <c r="B228" s="2"/>
      <c r="C228" s="2"/>
      <c r="D228" s="2"/>
      <c r="E228" s="2"/>
      <c r="F228" s="3"/>
      <c r="G228" s="2"/>
      <c r="H228" s="2"/>
      <c r="U228" s="4"/>
      <c r="V228" s="5"/>
      <c r="W228" s="5"/>
      <c r="X228" s="5"/>
      <c r="Y228" s="5"/>
      <c r="Z228" s="6"/>
      <c r="AA228" s="5"/>
      <c r="AB228" s="5"/>
      <c r="AC228" s="5"/>
      <c r="AD228" s="2"/>
      <c r="AE228" s="3"/>
      <c r="AF228" s="2"/>
      <c r="AG228" s="2"/>
      <c r="AJ228" s="4"/>
      <c r="AX228" s="8"/>
    </row>
    <row r="229" spans="2:50" ht="15.75" customHeight="1" x14ac:dyDescent="0.3">
      <c r="B229" s="2"/>
      <c r="C229" s="2"/>
      <c r="D229" s="2"/>
      <c r="E229" s="2"/>
      <c r="F229" s="3"/>
      <c r="G229" s="2"/>
      <c r="H229" s="2"/>
      <c r="U229" s="4"/>
      <c r="V229" s="5"/>
      <c r="W229" s="5"/>
      <c r="X229" s="5"/>
      <c r="Y229" s="5"/>
      <c r="Z229" s="6"/>
      <c r="AA229" s="5"/>
      <c r="AB229" s="5"/>
      <c r="AC229" s="5"/>
      <c r="AD229" s="2"/>
      <c r="AE229" s="3"/>
      <c r="AF229" s="2"/>
      <c r="AG229" s="2"/>
      <c r="AJ229" s="4"/>
      <c r="AX229" s="8"/>
    </row>
    <row r="230" spans="2:50" ht="15.75" customHeight="1" x14ac:dyDescent="0.3">
      <c r="B230" s="2"/>
      <c r="C230" s="2"/>
      <c r="D230" s="2"/>
      <c r="E230" s="2"/>
      <c r="F230" s="3"/>
      <c r="G230" s="2"/>
      <c r="H230" s="2"/>
      <c r="U230" s="4"/>
      <c r="V230" s="5"/>
      <c r="W230" s="5"/>
      <c r="X230" s="5"/>
      <c r="Y230" s="5"/>
      <c r="Z230" s="6"/>
      <c r="AA230" s="5"/>
      <c r="AB230" s="5"/>
      <c r="AC230" s="5"/>
      <c r="AD230" s="2"/>
      <c r="AE230" s="3"/>
      <c r="AF230" s="2"/>
      <c r="AG230" s="2"/>
      <c r="AJ230" s="4"/>
      <c r="AX230" s="8"/>
    </row>
    <row r="231" spans="2:50" ht="15.75" customHeight="1" x14ac:dyDescent="0.3">
      <c r="B231" s="2"/>
      <c r="C231" s="2"/>
      <c r="D231" s="2"/>
      <c r="E231" s="2"/>
      <c r="F231" s="3"/>
      <c r="G231" s="2"/>
      <c r="H231" s="2"/>
      <c r="U231" s="4"/>
      <c r="V231" s="5"/>
      <c r="W231" s="5"/>
      <c r="X231" s="5"/>
      <c r="Y231" s="5"/>
      <c r="Z231" s="6"/>
      <c r="AA231" s="5"/>
      <c r="AB231" s="5"/>
      <c r="AC231" s="5"/>
      <c r="AD231" s="2"/>
      <c r="AE231" s="3"/>
      <c r="AF231" s="2"/>
      <c r="AG231" s="2"/>
      <c r="AJ231" s="4"/>
      <c r="AX231" s="8"/>
    </row>
    <row r="232" spans="2:50" ht="15.75" customHeight="1" x14ac:dyDescent="0.3">
      <c r="B232" s="2"/>
      <c r="C232" s="2"/>
      <c r="D232" s="2"/>
      <c r="E232" s="2"/>
      <c r="F232" s="3"/>
      <c r="G232" s="2"/>
      <c r="H232" s="2"/>
      <c r="U232" s="4"/>
      <c r="V232" s="5"/>
      <c r="W232" s="5"/>
      <c r="X232" s="5"/>
      <c r="Y232" s="5"/>
      <c r="Z232" s="6"/>
      <c r="AA232" s="5"/>
      <c r="AB232" s="5"/>
      <c r="AC232" s="5"/>
      <c r="AD232" s="2"/>
      <c r="AE232" s="3"/>
      <c r="AF232" s="2"/>
      <c r="AG232" s="2"/>
      <c r="AJ232" s="4"/>
      <c r="AX232" s="8"/>
    </row>
    <row r="233" spans="2:50" ht="15.75" customHeight="1" x14ac:dyDescent="0.3">
      <c r="B233" s="2"/>
      <c r="C233" s="2"/>
      <c r="D233" s="2"/>
      <c r="E233" s="2"/>
      <c r="F233" s="3"/>
      <c r="G233" s="2"/>
      <c r="H233" s="2"/>
      <c r="U233" s="4"/>
      <c r="V233" s="5"/>
      <c r="W233" s="5"/>
      <c r="X233" s="5"/>
      <c r="Y233" s="5"/>
      <c r="Z233" s="6"/>
      <c r="AA233" s="5"/>
      <c r="AB233" s="5"/>
      <c r="AC233" s="5"/>
      <c r="AD233" s="2"/>
      <c r="AE233" s="3"/>
      <c r="AF233" s="2"/>
      <c r="AG233" s="2"/>
      <c r="AJ233" s="4"/>
      <c r="AX233" s="8"/>
    </row>
    <row r="234" spans="2:50" ht="15.75" customHeight="1" x14ac:dyDescent="0.3">
      <c r="B234" s="2"/>
      <c r="C234" s="2"/>
      <c r="D234" s="2"/>
      <c r="E234" s="2"/>
      <c r="F234" s="3"/>
      <c r="G234" s="2"/>
      <c r="H234" s="2"/>
      <c r="U234" s="4"/>
      <c r="V234" s="5"/>
      <c r="W234" s="5"/>
      <c r="X234" s="5"/>
      <c r="Y234" s="5"/>
      <c r="Z234" s="6"/>
      <c r="AA234" s="5"/>
      <c r="AB234" s="5"/>
      <c r="AC234" s="5"/>
      <c r="AD234" s="2"/>
      <c r="AE234" s="3"/>
      <c r="AF234" s="2"/>
      <c r="AG234" s="2"/>
      <c r="AJ234" s="4"/>
      <c r="AX234" s="8"/>
    </row>
    <row r="235" spans="2:50" ht="15.75" customHeight="1" x14ac:dyDescent="0.3">
      <c r="B235" s="2"/>
      <c r="C235" s="2"/>
      <c r="D235" s="2"/>
      <c r="E235" s="2"/>
      <c r="F235" s="3"/>
      <c r="G235" s="2"/>
      <c r="H235" s="2"/>
      <c r="U235" s="4"/>
      <c r="V235" s="5"/>
      <c r="W235" s="5"/>
      <c r="X235" s="5"/>
      <c r="Y235" s="5"/>
      <c r="Z235" s="6"/>
      <c r="AA235" s="5"/>
      <c r="AB235" s="5"/>
      <c r="AC235" s="5"/>
      <c r="AD235" s="2"/>
      <c r="AE235" s="3"/>
      <c r="AF235" s="2"/>
      <c r="AG235" s="2"/>
      <c r="AJ235" s="4"/>
      <c r="AX235" s="8"/>
    </row>
    <row r="236" spans="2:50" ht="15.75" customHeight="1" x14ac:dyDescent="0.3">
      <c r="B236" s="2"/>
      <c r="C236" s="2"/>
      <c r="D236" s="2"/>
      <c r="E236" s="2"/>
      <c r="F236" s="3"/>
      <c r="G236" s="2"/>
      <c r="H236" s="2"/>
      <c r="U236" s="4"/>
      <c r="V236" s="5"/>
      <c r="W236" s="5"/>
      <c r="X236" s="5"/>
      <c r="Y236" s="5"/>
      <c r="Z236" s="6"/>
      <c r="AA236" s="5"/>
      <c r="AB236" s="5"/>
      <c r="AC236" s="5"/>
      <c r="AD236" s="2"/>
      <c r="AE236" s="3"/>
      <c r="AF236" s="2"/>
      <c r="AG236" s="2"/>
      <c r="AJ236" s="4"/>
      <c r="AX236" s="8"/>
    </row>
    <row r="237" spans="2:50" ht="15.75" customHeight="1" x14ac:dyDescent="0.3">
      <c r="B237" s="2"/>
      <c r="C237" s="2"/>
      <c r="D237" s="2"/>
      <c r="E237" s="2"/>
      <c r="F237" s="3"/>
      <c r="G237" s="2"/>
      <c r="H237" s="2"/>
      <c r="U237" s="4"/>
      <c r="V237" s="5"/>
      <c r="W237" s="5"/>
      <c r="X237" s="5"/>
      <c r="Y237" s="5"/>
      <c r="Z237" s="6"/>
      <c r="AA237" s="5"/>
      <c r="AB237" s="5"/>
      <c r="AC237" s="5"/>
      <c r="AD237" s="2"/>
      <c r="AE237" s="3"/>
      <c r="AF237" s="2"/>
      <c r="AG237" s="2"/>
      <c r="AJ237" s="4"/>
      <c r="AX237" s="8"/>
    </row>
    <row r="238" spans="2:50" ht="15.75" customHeight="1" x14ac:dyDescent="0.3">
      <c r="B238" s="2"/>
      <c r="C238" s="2"/>
      <c r="D238" s="2"/>
      <c r="E238" s="2"/>
      <c r="F238" s="3"/>
      <c r="G238" s="2"/>
      <c r="H238" s="2"/>
      <c r="U238" s="4"/>
      <c r="V238" s="5"/>
      <c r="W238" s="5"/>
      <c r="X238" s="5"/>
      <c r="Y238" s="5"/>
      <c r="Z238" s="6"/>
      <c r="AA238" s="5"/>
      <c r="AB238" s="5"/>
      <c r="AC238" s="5"/>
      <c r="AD238" s="2"/>
      <c r="AE238" s="3"/>
      <c r="AF238" s="2"/>
      <c r="AG238" s="2"/>
      <c r="AJ238" s="4"/>
      <c r="AX238" s="8"/>
    </row>
    <row r="239" spans="2:50" ht="15.75" customHeight="1" x14ac:dyDescent="0.3">
      <c r="B239" s="2"/>
      <c r="C239" s="2"/>
      <c r="D239" s="2"/>
      <c r="E239" s="2"/>
      <c r="F239" s="3"/>
      <c r="G239" s="2"/>
      <c r="H239" s="2"/>
      <c r="U239" s="4"/>
      <c r="V239" s="5"/>
      <c r="W239" s="5"/>
      <c r="X239" s="5"/>
      <c r="Y239" s="5"/>
      <c r="Z239" s="6"/>
      <c r="AA239" s="5"/>
      <c r="AB239" s="5"/>
      <c r="AC239" s="5"/>
      <c r="AD239" s="2"/>
      <c r="AE239" s="3"/>
      <c r="AF239" s="2"/>
      <c r="AG239" s="2"/>
      <c r="AJ239" s="4"/>
      <c r="AX239" s="8"/>
    </row>
    <row r="240" spans="2:50" ht="15.75" customHeight="1" x14ac:dyDescent="0.3">
      <c r="B240" s="2"/>
      <c r="C240" s="2"/>
      <c r="D240" s="2"/>
      <c r="E240" s="2"/>
      <c r="F240" s="3"/>
      <c r="G240" s="2"/>
      <c r="H240" s="2"/>
      <c r="U240" s="4"/>
      <c r="V240" s="5"/>
      <c r="W240" s="5"/>
      <c r="X240" s="5"/>
      <c r="Y240" s="5"/>
      <c r="Z240" s="6"/>
      <c r="AA240" s="5"/>
      <c r="AB240" s="5"/>
      <c r="AC240" s="5"/>
      <c r="AD240" s="2"/>
      <c r="AE240" s="3"/>
      <c r="AF240" s="2"/>
      <c r="AG240" s="2"/>
      <c r="AJ240" s="4"/>
      <c r="AX240" s="8"/>
    </row>
    <row r="241" spans="2:50" ht="15.75" customHeight="1" x14ac:dyDescent="0.3">
      <c r="B241" s="2"/>
      <c r="C241" s="2"/>
      <c r="D241" s="2"/>
      <c r="E241" s="2"/>
      <c r="F241" s="3"/>
      <c r="G241" s="2"/>
      <c r="H241" s="2"/>
      <c r="U241" s="4"/>
      <c r="V241" s="5"/>
      <c r="W241" s="5"/>
      <c r="X241" s="5"/>
      <c r="Y241" s="5"/>
      <c r="Z241" s="6"/>
      <c r="AA241" s="5"/>
      <c r="AB241" s="5"/>
      <c r="AC241" s="5"/>
      <c r="AD241" s="2"/>
      <c r="AE241" s="3"/>
      <c r="AF241" s="2"/>
      <c r="AG241" s="2"/>
      <c r="AJ241" s="4"/>
      <c r="AX241" s="8"/>
    </row>
    <row r="242" spans="2:50" ht="15.75" customHeight="1" x14ac:dyDescent="0.3">
      <c r="B242" s="2"/>
      <c r="C242" s="2"/>
      <c r="D242" s="2"/>
      <c r="E242" s="2"/>
      <c r="F242" s="3"/>
      <c r="G242" s="2"/>
      <c r="H242" s="2"/>
      <c r="U242" s="4"/>
      <c r="V242" s="5"/>
      <c r="W242" s="5"/>
      <c r="X242" s="5"/>
      <c r="Y242" s="5"/>
      <c r="Z242" s="6"/>
      <c r="AA242" s="5"/>
      <c r="AB242" s="5"/>
      <c r="AC242" s="5"/>
      <c r="AD242" s="2"/>
      <c r="AE242" s="3"/>
      <c r="AF242" s="2"/>
      <c r="AG242" s="2"/>
      <c r="AJ242" s="4"/>
      <c r="AX242" s="8"/>
    </row>
    <row r="243" spans="2:50" ht="15.75" customHeight="1" x14ac:dyDescent="0.3">
      <c r="B243" s="2"/>
      <c r="C243" s="2"/>
      <c r="D243" s="2"/>
      <c r="E243" s="2"/>
      <c r="F243" s="3"/>
      <c r="G243" s="2"/>
      <c r="H243" s="2"/>
      <c r="U243" s="4"/>
      <c r="V243" s="5"/>
      <c r="W243" s="5"/>
      <c r="X243" s="5"/>
      <c r="Y243" s="5"/>
      <c r="Z243" s="6"/>
      <c r="AA243" s="5"/>
      <c r="AB243" s="5"/>
      <c r="AC243" s="5"/>
      <c r="AD243" s="2"/>
      <c r="AE243" s="3"/>
      <c r="AF243" s="2"/>
      <c r="AG243" s="2"/>
      <c r="AJ243" s="4"/>
      <c r="AX243" s="8"/>
    </row>
    <row r="244" spans="2:50" ht="15.75" customHeight="1" x14ac:dyDescent="0.3">
      <c r="B244" s="2"/>
      <c r="C244" s="2"/>
      <c r="D244" s="2"/>
      <c r="E244" s="2"/>
      <c r="F244" s="3"/>
      <c r="G244" s="2"/>
      <c r="H244" s="2"/>
      <c r="U244" s="4"/>
      <c r="V244" s="5"/>
      <c r="W244" s="5"/>
      <c r="X244" s="5"/>
      <c r="Y244" s="5"/>
      <c r="Z244" s="6"/>
      <c r="AA244" s="5"/>
      <c r="AB244" s="5"/>
      <c r="AC244" s="5"/>
      <c r="AD244" s="2"/>
      <c r="AE244" s="3"/>
      <c r="AF244" s="2"/>
      <c r="AG244" s="2"/>
      <c r="AJ244" s="4"/>
      <c r="AX244" s="8"/>
    </row>
    <row r="245" spans="2:50" ht="15.75" customHeight="1" x14ac:dyDescent="0.3">
      <c r="B245" s="2"/>
      <c r="C245" s="2"/>
      <c r="D245" s="2"/>
      <c r="E245" s="2"/>
      <c r="F245" s="3"/>
      <c r="G245" s="2"/>
      <c r="H245" s="2"/>
      <c r="U245" s="4"/>
      <c r="V245" s="5"/>
      <c r="W245" s="5"/>
      <c r="X245" s="5"/>
      <c r="Y245" s="5"/>
      <c r="Z245" s="6"/>
      <c r="AA245" s="5"/>
      <c r="AB245" s="5"/>
      <c r="AC245" s="5"/>
      <c r="AD245" s="2"/>
      <c r="AE245" s="3"/>
      <c r="AF245" s="2"/>
      <c r="AG245" s="2"/>
      <c r="AJ245" s="4"/>
      <c r="AX245" s="8"/>
    </row>
    <row r="246" spans="2:50" ht="15.75" customHeight="1" x14ac:dyDescent="0.3">
      <c r="B246" s="2"/>
      <c r="C246" s="2"/>
      <c r="D246" s="2"/>
      <c r="E246" s="2"/>
      <c r="F246" s="3"/>
      <c r="G246" s="2"/>
      <c r="H246" s="2"/>
      <c r="U246" s="4"/>
      <c r="V246" s="5"/>
      <c r="W246" s="5"/>
      <c r="X246" s="5"/>
      <c r="Y246" s="5"/>
      <c r="Z246" s="6"/>
      <c r="AA246" s="5"/>
      <c r="AB246" s="5"/>
      <c r="AC246" s="5"/>
      <c r="AD246" s="2"/>
      <c r="AE246" s="3"/>
      <c r="AF246" s="2"/>
      <c r="AG246" s="2"/>
      <c r="AJ246" s="4"/>
      <c r="AX246" s="8"/>
    </row>
    <row r="247" spans="2:50" ht="15.75" customHeight="1" x14ac:dyDescent="0.3">
      <c r="F247" s="4"/>
      <c r="U247" s="4"/>
      <c r="Z247" s="4"/>
      <c r="AE247" s="4"/>
      <c r="AJ247" s="4"/>
      <c r="AX247" s="8"/>
    </row>
    <row r="248" spans="2:50" ht="15.75" customHeight="1" x14ac:dyDescent="0.3">
      <c r="F248" s="4"/>
      <c r="U248" s="4"/>
      <c r="Z248" s="4"/>
      <c r="AE248" s="4"/>
      <c r="AJ248" s="4"/>
      <c r="AX248" s="8"/>
    </row>
    <row r="249" spans="2:50" ht="15.75" customHeight="1" x14ac:dyDescent="0.3">
      <c r="F249" s="4"/>
      <c r="U249" s="4"/>
      <c r="Z249" s="4"/>
      <c r="AE249" s="4"/>
      <c r="AJ249" s="4"/>
      <c r="AX249" s="8"/>
    </row>
    <row r="250" spans="2:50" ht="15.75" customHeight="1" x14ac:dyDescent="0.3">
      <c r="F250" s="4"/>
      <c r="U250" s="4"/>
      <c r="Z250" s="4"/>
      <c r="AE250" s="4"/>
      <c r="AJ250" s="4"/>
      <c r="AX250" s="8"/>
    </row>
    <row r="251" spans="2:50" ht="15.75" customHeight="1" x14ac:dyDescent="0.3">
      <c r="F251" s="4"/>
      <c r="U251" s="4"/>
      <c r="Z251" s="4"/>
      <c r="AE251" s="4"/>
      <c r="AJ251" s="4"/>
      <c r="AX251" s="8"/>
    </row>
    <row r="252" spans="2:50" ht="15.75" customHeight="1" x14ac:dyDescent="0.3">
      <c r="F252" s="4"/>
      <c r="U252" s="4"/>
      <c r="Z252" s="4"/>
      <c r="AE252" s="4"/>
      <c r="AJ252" s="4"/>
      <c r="AX252" s="8"/>
    </row>
    <row r="253" spans="2:50" ht="15.75" customHeight="1" x14ac:dyDescent="0.3">
      <c r="F253" s="4"/>
      <c r="U253" s="4"/>
      <c r="Z253" s="4"/>
      <c r="AE253" s="4"/>
      <c r="AJ253" s="4"/>
      <c r="AX253" s="8"/>
    </row>
    <row r="254" spans="2:50" ht="15.75" customHeight="1" x14ac:dyDescent="0.3">
      <c r="F254" s="4"/>
      <c r="U254" s="4"/>
      <c r="Z254" s="4"/>
      <c r="AE254" s="4"/>
      <c r="AJ254" s="4"/>
      <c r="AX254" s="8"/>
    </row>
    <row r="255" spans="2:50" ht="15.75" customHeight="1" x14ac:dyDescent="0.3">
      <c r="F255" s="4"/>
      <c r="U255" s="4"/>
      <c r="Z255" s="4"/>
      <c r="AE255" s="4"/>
      <c r="AJ255" s="4"/>
      <c r="AX255" s="8"/>
    </row>
    <row r="256" spans="2:50" ht="15.75" customHeight="1" x14ac:dyDescent="0.3">
      <c r="F256" s="4"/>
      <c r="U256" s="4"/>
      <c r="Z256" s="4"/>
      <c r="AE256" s="4"/>
      <c r="AJ256" s="4"/>
      <c r="AX256" s="8"/>
    </row>
    <row r="257" spans="6:50" ht="15.75" customHeight="1" x14ac:dyDescent="0.3">
      <c r="F257" s="4"/>
      <c r="U257" s="4"/>
      <c r="Z257" s="4"/>
      <c r="AE257" s="4"/>
      <c r="AJ257" s="4"/>
      <c r="AX257" s="8"/>
    </row>
    <row r="258" spans="6:50" ht="15.75" customHeight="1" x14ac:dyDescent="0.3">
      <c r="F258" s="4"/>
      <c r="U258" s="4"/>
      <c r="Z258" s="4"/>
      <c r="AE258" s="4"/>
      <c r="AJ258" s="4"/>
      <c r="AX258" s="8"/>
    </row>
    <row r="259" spans="6:50" ht="15.75" customHeight="1" x14ac:dyDescent="0.3">
      <c r="F259" s="4"/>
      <c r="U259" s="4"/>
      <c r="Z259" s="4"/>
      <c r="AE259" s="4"/>
      <c r="AJ259" s="4"/>
      <c r="AX259" s="8"/>
    </row>
    <row r="260" spans="6:50" ht="15.75" customHeight="1" x14ac:dyDescent="0.3">
      <c r="F260" s="4"/>
      <c r="U260" s="4"/>
      <c r="Z260" s="4"/>
      <c r="AE260" s="4"/>
      <c r="AJ260" s="4"/>
      <c r="AX260" s="8"/>
    </row>
    <row r="261" spans="6:50" ht="15.75" customHeight="1" x14ac:dyDescent="0.3">
      <c r="F261" s="4"/>
      <c r="U261" s="4"/>
      <c r="Z261" s="4"/>
      <c r="AE261" s="4"/>
      <c r="AJ261" s="4"/>
      <c r="AX261" s="8"/>
    </row>
    <row r="262" spans="6:50" ht="15.75" customHeight="1" x14ac:dyDescent="0.3">
      <c r="F262" s="4"/>
      <c r="U262" s="4"/>
      <c r="Z262" s="4"/>
      <c r="AE262" s="4"/>
      <c r="AJ262" s="4"/>
      <c r="AX262" s="8"/>
    </row>
    <row r="263" spans="6:50" ht="15.75" customHeight="1" x14ac:dyDescent="0.3">
      <c r="F263" s="4"/>
      <c r="U263" s="4"/>
      <c r="Z263" s="4"/>
      <c r="AE263" s="4"/>
      <c r="AJ263" s="4"/>
      <c r="AX263" s="8"/>
    </row>
    <row r="264" spans="6:50" ht="15.75" customHeight="1" x14ac:dyDescent="0.3">
      <c r="F264" s="4"/>
      <c r="U264" s="4"/>
      <c r="Z264" s="4"/>
      <c r="AE264" s="4"/>
      <c r="AJ264" s="4"/>
      <c r="AX264" s="8"/>
    </row>
    <row r="265" spans="6:50" ht="15.75" customHeight="1" x14ac:dyDescent="0.3">
      <c r="F265" s="4"/>
      <c r="U265" s="4"/>
      <c r="Z265" s="4"/>
      <c r="AE265" s="4"/>
      <c r="AJ265" s="4"/>
      <c r="AX265" s="8"/>
    </row>
    <row r="266" spans="6:50" ht="15.75" customHeight="1" x14ac:dyDescent="0.3">
      <c r="F266" s="4"/>
      <c r="U266" s="4"/>
      <c r="Z266" s="4"/>
      <c r="AE266" s="4"/>
      <c r="AJ266" s="4"/>
      <c r="AX266" s="8"/>
    </row>
    <row r="267" spans="6:50" ht="15.75" customHeight="1" x14ac:dyDescent="0.3">
      <c r="F267" s="4"/>
      <c r="U267" s="4"/>
      <c r="Z267" s="4"/>
      <c r="AE267" s="4"/>
      <c r="AJ267" s="4"/>
      <c r="AX267" s="8"/>
    </row>
    <row r="268" spans="6:50" ht="15.75" customHeight="1" x14ac:dyDescent="0.3">
      <c r="F268" s="4"/>
      <c r="U268" s="4"/>
      <c r="Z268" s="4"/>
      <c r="AE268" s="4"/>
      <c r="AJ268" s="4"/>
      <c r="AX268" s="8"/>
    </row>
    <row r="269" spans="6:50" ht="15.75" customHeight="1" x14ac:dyDescent="0.3">
      <c r="F269" s="4"/>
      <c r="U269" s="4"/>
      <c r="Z269" s="4"/>
      <c r="AE269" s="4"/>
      <c r="AJ269" s="4"/>
      <c r="AX269" s="8"/>
    </row>
    <row r="270" spans="6:50" ht="15.75" customHeight="1" x14ac:dyDescent="0.3">
      <c r="F270" s="4"/>
      <c r="U270" s="4"/>
      <c r="Z270" s="4"/>
      <c r="AE270" s="4"/>
      <c r="AJ270" s="4"/>
      <c r="AX270" s="8"/>
    </row>
    <row r="271" spans="6:50" ht="15.75" customHeight="1" x14ac:dyDescent="0.3">
      <c r="F271" s="4"/>
      <c r="U271" s="4"/>
      <c r="Z271" s="4"/>
      <c r="AE271" s="4"/>
      <c r="AJ271" s="4"/>
      <c r="AX271" s="8"/>
    </row>
    <row r="272" spans="6:50" ht="15.75" customHeight="1" x14ac:dyDescent="0.3">
      <c r="F272" s="4"/>
      <c r="U272" s="4"/>
      <c r="Z272" s="4"/>
      <c r="AE272" s="4"/>
      <c r="AJ272" s="4"/>
      <c r="AX272" s="8"/>
    </row>
    <row r="273" spans="6:50" ht="15.75" customHeight="1" x14ac:dyDescent="0.3">
      <c r="F273" s="4"/>
      <c r="U273" s="4"/>
      <c r="Z273" s="4"/>
      <c r="AE273" s="4"/>
      <c r="AJ273" s="4"/>
      <c r="AX273" s="8"/>
    </row>
    <row r="274" spans="6:50" ht="15.75" customHeight="1" x14ac:dyDescent="0.3">
      <c r="F274" s="4"/>
      <c r="U274" s="4"/>
      <c r="Z274" s="4"/>
      <c r="AE274" s="4"/>
      <c r="AJ274" s="4"/>
      <c r="AX274" s="8"/>
    </row>
    <row r="275" spans="6:50" ht="15.75" customHeight="1" x14ac:dyDescent="0.3">
      <c r="F275" s="4"/>
      <c r="U275" s="4"/>
      <c r="Z275" s="4"/>
      <c r="AE275" s="4"/>
      <c r="AJ275" s="4"/>
      <c r="AX275" s="8"/>
    </row>
    <row r="276" spans="6:50" ht="15.75" customHeight="1" x14ac:dyDescent="0.3">
      <c r="F276" s="4"/>
      <c r="U276" s="4"/>
      <c r="Z276" s="4"/>
      <c r="AE276" s="4"/>
      <c r="AJ276" s="4"/>
      <c r="AX276" s="8"/>
    </row>
    <row r="277" spans="6:50" ht="15.75" customHeight="1" x14ac:dyDescent="0.3">
      <c r="F277" s="4"/>
      <c r="U277" s="4"/>
      <c r="Z277" s="4"/>
      <c r="AE277" s="4"/>
      <c r="AJ277" s="4"/>
      <c r="AX277" s="8"/>
    </row>
    <row r="278" spans="6:50" ht="15.75" customHeight="1" x14ac:dyDescent="0.3">
      <c r="F278" s="4"/>
      <c r="U278" s="4"/>
      <c r="Z278" s="4"/>
      <c r="AE278" s="4"/>
      <c r="AJ278" s="4"/>
      <c r="AX278" s="8"/>
    </row>
    <row r="279" spans="6:50" ht="15.75" customHeight="1" x14ac:dyDescent="0.3">
      <c r="F279" s="4"/>
      <c r="U279" s="4"/>
      <c r="Z279" s="4"/>
      <c r="AE279" s="4"/>
      <c r="AJ279" s="4"/>
      <c r="AX279" s="8"/>
    </row>
    <row r="280" spans="6:50" ht="15.75" customHeight="1" x14ac:dyDescent="0.3">
      <c r="F280" s="4"/>
      <c r="U280" s="4"/>
      <c r="Z280" s="4"/>
      <c r="AE280" s="4"/>
      <c r="AJ280" s="4"/>
      <c r="AX280" s="8"/>
    </row>
    <row r="281" spans="6:50" ht="15.75" customHeight="1" x14ac:dyDescent="0.3">
      <c r="F281" s="4"/>
      <c r="U281" s="4"/>
      <c r="Z281" s="4"/>
      <c r="AE281" s="4"/>
      <c r="AJ281" s="4"/>
      <c r="AX281" s="8"/>
    </row>
    <row r="282" spans="6:50" ht="15.75" customHeight="1" x14ac:dyDescent="0.3">
      <c r="F282" s="4"/>
      <c r="U282" s="4"/>
      <c r="Z282" s="4"/>
      <c r="AE282" s="4"/>
      <c r="AJ282" s="4"/>
      <c r="AX282" s="8"/>
    </row>
    <row r="283" spans="6:50" ht="15.75" customHeight="1" x14ac:dyDescent="0.3">
      <c r="F283" s="4"/>
      <c r="U283" s="4"/>
      <c r="Z283" s="4"/>
      <c r="AE283" s="4"/>
      <c r="AJ283" s="4"/>
      <c r="AX283" s="8"/>
    </row>
    <row r="284" spans="6:50" ht="15.75" customHeight="1" x14ac:dyDescent="0.3">
      <c r="F284" s="4"/>
      <c r="U284" s="4"/>
      <c r="Z284" s="4"/>
      <c r="AE284" s="4"/>
      <c r="AJ284" s="4"/>
      <c r="AX284" s="8"/>
    </row>
    <row r="285" spans="6:50" ht="15.75" customHeight="1" x14ac:dyDescent="0.3">
      <c r="F285" s="4"/>
      <c r="U285" s="4"/>
      <c r="Z285" s="4"/>
      <c r="AE285" s="4"/>
      <c r="AJ285" s="4"/>
      <c r="AX285" s="8"/>
    </row>
    <row r="286" spans="6:50" ht="15.75" customHeight="1" x14ac:dyDescent="0.3">
      <c r="F286" s="4"/>
      <c r="U286" s="4"/>
      <c r="Z286" s="4"/>
      <c r="AE286" s="4"/>
      <c r="AJ286" s="4"/>
      <c r="AX286" s="8"/>
    </row>
    <row r="287" spans="6:50" ht="15.75" customHeight="1" x14ac:dyDescent="0.3">
      <c r="F287" s="4"/>
      <c r="U287" s="4"/>
      <c r="Z287" s="4"/>
      <c r="AE287" s="4"/>
      <c r="AJ287" s="4"/>
      <c r="AX287" s="8"/>
    </row>
    <row r="288" spans="6:50" ht="15.75" customHeight="1" x14ac:dyDescent="0.3">
      <c r="F288" s="4"/>
      <c r="U288" s="4"/>
      <c r="Z288" s="4"/>
      <c r="AE288" s="4"/>
      <c r="AJ288" s="4"/>
      <c r="AX288" s="8"/>
    </row>
    <row r="289" spans="6:50" ht="15.75" customHeight="1" x14ac:dyDescent="0.3">
      <c r="F289" s="4"/>
      <c r="U289" s="4"/>
      <c r="Z289" s="4"/>
      <c r="AE289" s="4"/>
      <c r="AJ289" s="4"/>
      <c r="AX289" s="8"/>
    </row>
    <row r="290" spans="6:50" ht="15.75" customHeight="1" x14ac:dyDescent="0.3">
      <c r="F290" s="4"/>
      <c r="U290" s="4"/>
      <c r="Z290" s="4"/>
      <c r="AE290" s="4"/>
      <c r="AJ290" s="4"/>
      <c r="AX290" s="8"/>
    </row>
    <row r="291" spans="6:50" ht="15.75" customHeight="1" x14ac:dyDescent="0.3">
      <c r="F291" s="4"/>
      <c r="U291" s="4"/>
      <c r="Z291" s="4"/>
      <c r="AE291" s="4"/>
      <c r="AJ291" s="4"/>
      <c r="AX291" s="8"/>
    </row>
    <row r="292" spans="6:50" ht="15.75" customHeight="1" x14ac:dyDescent="0.3">
      <c r="F292" s="4"/>
      <c r="U292" s="4"/>
      <c r="Z292" s="4"/>
      <c r="AE292" s="4"/>
      <c r="AJ292" s="4"/>
      <c r="AX292" s="8"/>
    </row>
    <row r="293" spans="6:50" ht="15.75" customHeight="1" x14ac:dyDescent="0.3">
      <c r="F293" s="4"/>
      <c r="U293" s="4"/>
      <c r="Z293" s="4"/>
      <c r="AE293" s="4"/>
      <c r="AJ293" s="4"/>
      <c r="AX293" s="8"/>
    </row>
    <row r="294" spans="6:50" ht="15.75" customHeight="1" x14ac:dyDescent="0.3">
      <c r="F294" s="4"/>
      <c r="U294" s="4"/>
      <c r="Z294" s="4"/>
      <c r="AE294" s="4"/>
      <c r="AJ294" s="4"/>
      <c r="AX294" s="8"/>
    </row>
    <row r="295" spans="6:50" ht="15.75" customHeight="1" x14ac:dyDescent="0.3">
      <c r="F295" s="4"/>
      <c r="U295" s="4"/>
      <c r="Z295" s="4"/>
      <c r="AE295" s="4"/>
      <c r="AJ295" s="4"/>
      <c r="AX295" s="8"/>
    </row>
    <row r="296" spans="6:50" ht="15.75" customHeight="1" x14ac:dyDescent="0.3">
      <c r="F296" s="4"/>
      <c r="U296" s="4"/>
      <c r="Z296" s="4"/>
      <c r="AE296" s="4"/>
      <c r="AJ296" s="4"/>
      <c r="AX296" s="8"/>
    </row>
    <row r="297" spans="6:50" ht="15.75" customHeight="1" x14ac:dyDescent="0.3">
      <c r="F297" s="4"/>
      <c r="U297" s="4"/>
      <c r="Z297" s="4"/>
      <c r="AE297" s="4"/>
      <c r="AJ297" s="4"/>
      <c r="AX297" s="8"/>
    </row>
    <row r="298" spans="6:50" ht="15.75" customHeight="1" x14ac:dyDescent="0.3">
      <c r="F298" s="4"/>
      <c r="U298" s="4"/>
      <c r="Z298" s="4"/>
      <c r="AE298" s="4"/>
      <c r="AJ298" s="4"/>
      <c r="AX298" s="8"/>
    </row>
    <row r="299" spans="6:50" ht="15.75" customHeight="1" x14ac:dyDescent="0.3">
      <c r="F299" s="4"/>
      <c r="U299" s="4"/>
      <c r="Z299" s="4"/>
      <c r="AE299" s="4"/>
      <c r="AJ299" s="4"/>
      <c r="AX299" s="8"/>
    </row>
    <row r="300" spans="6:50" ht="15.75" customHeight="1" x14ac:dyDescent="0.3">
      <c r="F300" s="4"/>
      <c r="U300" s="4"/>
      <c r="Z300" s="4"/>
      <c r="AE300" s="4"/>
      <c r="AJ300" s="4"/>
      <c r="AX300" s="8"/>
    </row>
    <row r="301" spans="6:50" ht="15.75" customHeight="1" x14ac:dyDescent="0.3">
      <c r="F301" s="4"/>
      <c r="U301" s="4"/>
      <c r="Z301" s="4"/>
      <c r="AE301" s="4"/>
      <c r="AJ301" s="4"/>
      <c r="AX301" s="8"/>
    </row>
    <row r="302" spans="6:50" ht="15.75" customHeight="1" x14ac:dyDescent="0.3">
      <c r="F302" s="4"/>
      <c r="U302" s="4"/>
      <c r="Z302" s="4"/>
      <c r="AE302" s="4"/>
      <c r="AJ302" s="4"/>
      <c r="AX302" s="8"/>
    </row>
    <row r="303" spans="6:50" ht="15.75" customHeight="1" x14ac:dyDescent="0.3">
      <c r="F303" s="4"/>
      <c r="U303" s="4"/>
      <c r="Z303" s="4"/>
      <c r="AE303" s="4"/>
      <c r="AJ303" s="4"/>
      <c r="AX303" s="8"/>
    </row>
    <row r="304" spans="6:50" ht="15.75" customHeight="1" x14ac:dyDescent="0.3">
      <c r="F304" s="4"/>
      <c r="U304" s="4"/>
      <c r="Z304" s="4"/>
      <c r="AE304" s="4"/>
      <c r="AJ304" s="4"/>
      <c r="AX304" s="8"/>
    </row>
    <row r="305" spans="6:50" ht="15.75" customHeight="1" x14ac:dyDescent="0.3">
      <c r="F305" s="4"/>
      <c r="U305" s="4"/>
      <c r="Z305" s="4"/>
      <c r="AE305" s="4"/>
      <c r="AJ305" s="4"/>
      <c r="AX305" s="8"/>
    </row>
    <row r="306" spans="6:50" ht="15.75" customHeight="1" x14ac:dyDescent="0.3">
      <c r="F306" s="4"/>
      <c r="U306" s="4"/>
      <c r="Z306" s="4"/>
      <c r="AE306" s="4"/>
      <c r="AJ306" s="4"/>
      <c r="AX306" s="8"/>
    </row>
    <row r="307" spans="6:50" ht="15.75" customHeight="1" x14ac:dyDescent="0.3">
      <c r="F307" s="4"/>
      <c r="U307" s="4"/>
      <c r="Z307" s="4"/>
      <c r="AE307" s="4"/>
      <c r="AJ307" s="4"/>
      <c r="AX307" s="8"/>
    </row>
    <row r="308" spans="6:50" ht="15.75" customHeight="1" x14ac:dyDescent="0.3">
      <c r="F308" s="4"/>
      <c r="U308" s="4"/>
      <c r="Z308" s="4"/>
      <c r="AE308" s="4"/>
      <c r="AJ308" s="4"/>
      <c r="AX308" s="8"/>
    </row>
    <row r="309" spans="6:50" ht="15.75" customHeight="1" x14ac:dyDescent="0.3">
      <c r="F309" s="4"/>
      <c r="U309" s="4"/>
      <c r="Z309" s="4"/>
      <c r="AE309" s="4"/>
      <c r="AJ309" s="4"/>
      <c r="AX309" s="8"/>
    </row>
    <row r="310" spans="6:50" ht="15.75" customHeight="1" x14ac:dyDescent="0.3">
      <c r="F310" s="4"/>
      <c r="U310" s="4"/>
      <c r="Z310" s="4"/>
      <c r="AE310" s="4"/>
      <c r="AJ310" s="4"/>
      <c r="AX310" s="8"/>
    </row>
    <row r="311" spans="6:50" ht="15.75" customHeight="1" x14ac:dyDescent="0.3">
      <c r="F311" s="4"/>
      <c r="U311" s="4"/>
      <c r="Z311" s="4"/>
      <c r="AE311" s="4"/>
      <c r="AJ311" s="4"/>
      <c r="AX311" s="8"/>
    </row>
    <row r="312" spans="6:50" ht="15.75" customHeight="1" x14ac:dyDescent="0.3">
      <c r="F312" s="4"/>
      <c r="U312" s="4"/>
      <c r="Z312" s="4"/>
      <c r="AE312" s="4"/>
      <c r="AJ312" s="4"/>
      <c r="AX312" s="8"/>
    </row>
    <row r="313" spans="6:50" ht="15.75" customHeight="1" x14ac:dyDescent="0.3">
      <c r="F313" s="4"/>
      <c r="U313" s="4"/>
      <c r="Z313" s="4"/>
      <c r="AE313" s="4"/>
      <c r="AJ313" s="4"/>
      <c r="AX313" s="8"/>
    </row>
    <row r="314" spans="6:50" ht="15.75" customHeight="1" x14ac:dyDescent="0.3">
      <c r="F314" s="4"/>
      <c r="U314" s="4"/>
      <c r="Z314" s="4"/>
      <c r="AE314" s="4"/>
      <c r="AJ314" s="4"/>
      <c r="AX314" s="8"/>
    </row>
    <row r="315" spans="6:50" ht="15.75" customHeight="1" x14ac:dyDescent="0.3">
      <c r="F315" s="4"/>
      <c r="U315" s="4"/>
      <c r="Z315" s="4"/>
      <c r="AE315" s="4"/>
      <c r="AJ315" s="4"/>
      <c r="AX315" s="8"/>
    </row>
    <row r="316" spans="6:50" ht="15.75" customHeight="1" x14ac:dyDescent="0.3">
      <c r="F316" s="4"/>
      <c r="U316" s="4"/>
      <c r="Z316" s="4"/>
      <c r="AE316" s="4"/>
      <c r="AJ316" s="4"/>
      <c r="AX316" s="8"/>
    </row>
    <row r="317" spans="6:50" ht="15.75" customHeight="1" x14ac:dyDescent="0.3">
      <c r="F317" s="4"/>
      <c r="U317" s="4"/>
      <c r="Z317" s="4"/>
      <c r="AE317" s="4"/>
      <c r="AJ317" s="4"/>
      <c r="AX317" s="8"/>
    </row>
    <row r="318" spans="6:50" ht="15.75" customHeight="1" x14ac:dyDescent="0.3">
      <c r="F318" s="4"/>
      <c r="U318" s="4"/>
      <c r="Z318" s="4"/>
      <c r="AE318" s="4"/>
      <c r="AJ318" s="4"/>
      <c r="AX318" s="8"/>
    </row>
    <row r="319" spans="6:50" ht="15.75" customHeight="1" x14ac:dyDescent="0.3">
      <c r="F319" s="4"/>
      <c r="U319" s="4"/>
      <c r="Z319" s="4"/>
      <c r="AE319" s="4"/>
      <c r="AJ319" s="4"/>
      <c r="AX319" s="8"/>
    </row>
    <row r="320" spans="6:50" ht="15.75" customHeight="1" x14ac:dyDescent="0.3">
      <c r="F320" s="4"/>
      <c r="U320" s="4"/>
      <c r="Z320" s="4"/>
      <c r="AE320" s="4"/>
      <c r="AJ320" s="4"/>
      <c r="AX320" s="8"/>
    </row>
    <row r="321" spans="6:50" ht="15.75" customHeight="1" x14ac:dyDescent="0.3">
      <c r="F321" s="4"/>
      <c r="U321" s="4"/>
      <c r="Z321" s="4"/>
      <c r="AE321" s="4"/>
      <c r="AJ321" s="4"/>
      <c r="AX321" s="8"/>
    </row>
    <row r="322" spans="6:50" ht="15.75" customHeight="1" x14ac:dyDescent="0.3">
      <c r="F322" s="4"/>
      <c r="U322" s="4"/>
      <c r="Z322" s="4"/>
      <c r="AE322" s="4"/>
      <c r="AJ322" s="4"/>
      <c r="AX322" s="8"/>
    </row>
    <row r="323" spans="6:50" ht="15.75" customHeight="1" x14ac:dyDescent="0.3">
      <c r="F323" s="4"/>
      <c r="U323" s="4"/>
      <c r="Z323" s="4"/>
      <c r="AE323" s="4"/>
      <c r="AJ323" s="4"/>
      <c r="AX323" s="8"/>
    </row>
    <row r="324" spans="6:50" ht="15.75" customHeight="1" x14ac:dyDescent="0.3">
      <c r="F324" s="4"/>
      <c r="U324" s="4"/>
      <c r="Z324" s="4"/>
      <c r="AE324" s="4"/>
      <c r="AJ324" s="4"/>
      <c r="AX324" s="8"/>
    </row>
    <row r="325" spans="6:50" ht="15.75" customHeight="1" x14ac:dyDescent="0.3">
      <c r="F325" s="4"/>
      <c r="U325" s="4"/>
      <c r="Z325" s="4"/>
      <c r="AE325" s="4"/>
      <c r="AJ325" s="4"/>
      <c r="AX325" s="8"/>
    </row>
    <row r="326" spans="6:50" ht="15.75" customHeight="1" x14ac:dyDescent="0.3">
      <c r="F326" s="4"/>
      <c r="U326" s="4"/>
      <c r="Z326" s="4"/>
      <c r="AE326" s="4"/>
      <c r="AJ326" s="4"/>
      <c r="AX326" s="8"/>
    </row>
    <row r="327" spans="6:50" ht="15.75" customHeight="1" x14ac:dyDescent="0.3">
      <c r="F327" s="4"/>
      <c r="U327" s="4"/>
      <c r="Z327" s="4"/>
      <c r="AE327" s="4"/>
      <c r="AJ327" s="4"/>
      <c r="AX327" s="8"/>
    </row>
    <row r="328" spans="6:50" ht="15.75" customHeight="1" x14ac:dyDescent="0.3">
      <c r="F328" s="4"/>
      <c r="U328" s="4"/>
      <c r="Z328" s="4"/>
      <c r="AE328" s="4"/>
      <c r="AJ328" s="4"/>
      <c r="AX328" s="8"/>
    </row>
    <row r="329" spans="6:50" ht="15.75" customHeight="1" x14ac:dyDescent="0.3">
      <c r="F329" s="4"/>
      <c r="U329" s="4"/>
      <c r="Z329" s="4"/>
      <c r="AE329" s="4"/>
      <c r="AJ329" s="4"/>
      <c r="AX329" s="8"/>
    </row>
    <row r="330" spans="6:50" ht="15.75" customHeight="1" x14ac:dyDescent="0.3">
      <c r="F330" s="4"/>
      <c r="U330" s="4"/>
      <c r="Z330" s="4"/>
      <c r="AE330" s="4"/>
      <c r="AJ330" s="4"/>
      <c r="AX330" s="8"/>
    </row>
    <row r="331" spans="6:50" ht="15.75" customHeight="1" x14ac:dyDescent="0.3">
      <c r="F331" s="4"/>
      <c r="U331" s="4"/>
      <c r="Z331" s="4"/>
      <c r="AE331" s="4"/>
      <c r="AJ331" s="4"/>
      <c r="AX331" s="8"/>
    </row>
    <row r="332" spans="6:50" ht="15.75" customHeight="1" x14ac:dyDescent="0.3">
      <c r="F332" s="4"/>
      <c r="U332" s="4"/>
      <c r="Z332" s="4"/>
      <c r="AE332" s="4"/>
      <c r="AJ332" s="4"/>
      <c r="AX332" s="8"/>
    </row>
    <row r="333" spans="6:50" ht="15.75" customHeight="1" x14ac:dyDescent="0.3">
      <c r="F333" s="4"/>
      <c r="U333" s="4"/>
      <c r="Z333" s="4"/>
      <c r="AE333" s="4"/>
      <c r="AJ333" s="4"/>
      <c r="AX333" s="8"/>
    </row>
    <row r="334" spans="6:50" ht="15.75" customHeight="1" x14ac:dyDescent="0.3">
      <c r="F334" s="4"/>
      <c r="U334" s="4"/>
      <c r="Z334" s="4"/>
      <c r="AE334" s="4"/>
      <c r="AJ334" s="4"/>
      <c r="AX334" s="8"/>
    </row>
    <row r="335" spans="6:50" ht="15.75" customHeight="1" x14ac:dyDescent="0.3">
      <c r="F335" s="4"/>
      <c r="U335" s="4"/>
      <c r="Z335" s="4"/>
      <c r="AE335" s="4"/>
      <c r="AJ335" s="4"/>
      <c r="AX335" s="8"/>
    </row>
    <row r="336" spans="6:50" ht="15.75" customHeight="1" x14ac:dyDescent="0.3">
      <c r="F336" s="4"/>
      <c r="U336" s="4"/>
      <c r="Z336" s="4"/>
      <c r="AE336" s="4"/>
      <c r="AJ336" s="4"/>
      <c r="AX336" s="8"/>
    </row>
    <row r="337" spans="6:50" ht="15.75" customHeight="1" x14ac:dyDescent="0.3">
      <c r="F337" s="4"/>
      <c r="U337" s="4"/>
      <c r="Z337" s="4"/>
      <c r="AE337" s="4"/>
      <c r="AJ337" s="4"/>
      <c r="AX337" s="8"/>
    </row>
    <row r="338" spans="6:50" ht="15.75" customHeight="1" x14ac:dyDescent="0.3">
      <c r="F338" s="4"/>
      <c r="U338" s="4"/>
      <c r="Z338" s="4"/>
      <c r="AE338" s="4"/>
      <c r="AJ338" s="4"/>
      <c r="AX338" s="8"/>
    </row>
    <row r="339" spans="6:50" ht="15.75" customHeight="1" x14ac:dyDescent="0.3">
      <c r="F339" s="4"/>
      <c r="U339" s="4"/>
      <c r="Z339" s="4"/>
      <c r="AE339" s="4"/>
      <c r="AJ339" s="4"/>
      <c r="AX339" s="8"/>
    </row>
    <row r="340" spans="6:50" ht="15.75" customHeight="1" x14ac:dyDescent="0.3">
      <c r="F340" s="4"/>
      <c r="U340" s="4"/>
      <c r="Z340" s="4"/>
      <c r="AE340" s="4"/>
      <c r="AJ340" s="4"/>
      <c r="AX340" s="8"/>
    </row>
    <row r="341" spans="6:50" ht="15.75" customHeight="1" x14ac:dyDescent="0.3">
      <c r="F341" s="4"/>
      <c r="U341" s="4"/>
      <c r="Z341" s="4"/>
      <c r="AE341" s="4"/>
      <c r="AJ341" s="4"/>
      <c r="AX341" s="8"/>
    </row>
    <row r="342" spans="6:50" ht="15.75" customHeight="1" x14ac:dyDescent="0.3">
      <c r="F342" s="4"/>
      <c r="U342" s="4"/>
      <c r="Z342" s="4"/>
      <c r="AE342" s="4"/>
      <c r="AJ342" s="4"/>
      <c r="AX342" s="8"/>
    </row>
    <row r="343" spans="6:50" ht="15.75" customHeight="1" x14ac:dyDescent="0.3">
      <c r="F343" s="4"/>
      <c r="U343" s="4"/>
      <c r="Z343" s="4"/>
      <c r="AE343" s="4"/>
      <c r="AJ343" s="4"/>
      <c r="AX343" s="8"/>
    </row>
    <row r="344" spans="6:50" ht="15.75" customHeight="1" x14ac:dyDescent="0.3">
      <c r="F344" s="4"/>
      <c r="U344" s="4"/>
      <c r="Z344" s="4"/>
      <c r="AE344" s="4"/>
      <c r="AJ344" s="4"/>
      <c r="AX344" s="8"/>
    </row>
    <row r="345" spans="6:50" ht="15.75" customHeight="1" x14ac:dyDescent="0.3">
      <c r="F345" s="4"/>
      <c r="U345" s="4"/>
      <c r="Z345" s="4"/>
      <c r="AE345" s="4"/>
      <c r="AJ345" s="4"/>
      <c r="AX345" s="8"/>
    </row>
    <row r="346" spans="6:50" ht="15.75" customHeight="1" x14ac:dyDescent="0.3">
      <c r="F346" s="4"/>
      <c r="U346" s="4"/>
      <c r="Z346" s="4"/>
      <c r="AE346" s="4"/>
      <c r="AJ346" s="4"/>
      <c r="AX346" s="8"/>
    </row>
    <row r="347" spans="6:50" ht="15.75" customHeight="1" x14ac:dyDescent="0.3">
      <c r="F347" s="4"/>
      <c r="U347" s="4"/>
      <c r="Z347" s="4"/>
      <c r="AE347" s="4"/>
      <c r="AJ347" s="4"/>
      <c r="AX347" s="8"/>
    </row>
    <row r="348" spans="6:50" ht="15.75" customHeight="1" x14ac:dyDescent="0.3">
      <c r="F348" s="4"/>
      <c r="U348" s="4"/>
      <c r="Z348" s="4"/>
      <c r="AE348" s="4"/>
      <c r="AJ348" s="4"/>
      <c r="AX348" s="8"/>
    </row>
    <row r="349" spans="6:50" ht="15.75" customHeight="1" x14ac:dyDescent="0.3">
      <c r="F349" s="4"/>
      <c r="U349" s="4"/>
      <c r="Z349" s="4"/>
      <c r="AE349" s="4"/>
      <c r="AJ349" s="4"/>
      <c r="AX349" s="8"/>
    </row>
    <row r="350" spans="6:50" ht="15.75" customHeight="1" x14ac:dyDescent="0.3">
      <c r="F350" s="4"/>
      <c r="U350" s="4"/>
      <c r="Z350" s="4"/>
      <c r="AE350" s="4"/>
      <c r="AJ350" s="4"/>
      <c r="AX350" s="8"/>
    </row>
    <row r="351" spans="6:50" ht="15.75" customHeight="1" x14ac:dyDescent="0.3">
      <c r="F351" s="4"/>
      <c r="U351" s="4"/>
      <c r="Z351" s="4"/>
      <c r="AE351" s="4"/>
      <c r="AJ351" s="4"/>
      <c r="AX351" s="8"/>
    </row>
    <row r="352" spans="6:50" ht="15.75" customHeight="1" x14ac:dyDescent="0.3">
      <c r="F352" s="4"/>
      <c r="U352" s="4"/>
      <c r="Z352" s="4"/>
      <c r="AE352" s="4"/>
      <c r="AJ352" s="4"/>
      <c r="AX352" s="8"/>
    </row>
    <row r="353" spans="6:50" ht="15.75" customHeight="1" x14ac:dyDescent="0.3">
      <c r="F353" s="4"/>
      <c r="U353" s="4"/>
      <c r="Z353" s="4"/>
      <c r="AE353" s="4"/>
      <c r="AJ353" s="4"/>
      <c r="AX353" s="8"/>
    </row>
    <row r="354" spans="6:50" ht="15.75" customHeight="1" x14ac:dyDescent="0.3">
      <c r="F354" s="4"/>
      <c r="U354" s="4"/>
      <c r="Z354" s="4"/>
      <c r="AE354" s="4"/>
      <c r="AJ354" s="4"/>
      <c r="AX354" s="8"/>
    </row>
    <row r="355" spans="6:50" ht="15.75" customHeight="1" x14ac:dyDescent="0.3">
      <c r="F355" s="4"/>
      <c r="U355" s="4"/>
      <c r="Z355" s="4"/>
      <c r="AE355" s="4"/>
      <c r="AJ355" s="4"/>
      <c r="AX355" s="8"/>
    </row>
    <row r="356" spans="6:50" ht="15.75" customHeight="1" x14ac:dyDescent="0.3">
      <c r="F356" s="4"/>
      <c r="U356" s="4"/>
      <c r="Z356" s="4"/>
      <c r="AE356" s="4"/>
      <c r="AJ356" s="4"/>
      <c r="AX356" s="8"/>
    </row>
    <row r="357" spans="6:50" ht="15.75" customHeight="1" x14ac:dyDescent="0.3">
      <c r="F357" s="4"/>
      <c r="U357" s="4"/>
      <c r="Z357" s="4"/>
      <c r="AE357" s="4"/>
      <c r="AJ357" s="4"/>
      <c r="AX357" s="8"/>
    </row>
    <row r="358" spans="6:50" ht="15.75" customHeight="1" x14ac:dyDescent="0.3">
      <c r="F358" s="4"/>
      <c r="U358" s="4"/>
      <c r="Z358" s="4"/>
      <c r="AE358" s="4"/>
      <c r="AJ358" s="4"/>
      <c r="AX358" s="8"/>
    </row>
    <row r="359" spans="6:50" ht="15.75" customHeight="1" x14ac:dyDescent="0.3">
      <c r="F359" s="4"/>
      <c r="U359" s="4"/>
      <c r="Z359" s="4"/>
      <c r="AE359" s="4"/>
      <c r="AJ359" s="4"/>
      <c r="AX359" s="8"/>
    </row>
    <row r="360" spans="6:50" ht="15.75" customHeight="1" x14ac:dyDescent="0.3">
      <c r="F360" s="4"/>
      <c r="U360" s="4"/>
      <c r="Z360" s="4"/>
      <c r="AE360" s="4"/>
      <c r="AJ360" s="4"/>
      <c r="AX360" s="8"/>
    </row>
    <row r="361" spans="6:50" ht="15.75" customHeight="1" x14ac:dyDescent="0.3">
      <c r="F361" s="4"/>
      <c r="U361" s="4"/>
      <c r="Z361" s="4"/>
      <c r="AE361" s="4"/>
      <c r="AJ361" s="4"/>
      <c r="AX361" s="8"/>
    </row>
    <row r="362" spans="6:50" ht="15.75" customHeight="1" x14ac:dyDescent="0.3">
      <c r="F362" s="4"/>
      <c r="U362" s="4"/>
      <c r="Z362" s="4"/>
      <c r="AE362" s="4"/>
      <c r="AJ362" s="4"/>
      <c r="AX362" s="8"/>
    </row>
    <row r="363" spans="6:50" ht="15.75" customHeight="1" x14ac:dyDescent="0.3">
      <c r="F363" s="4"/>
      <c r="U363" s="4"/>
      <c r="Z363" s="4"/>
      <c r="AE363" s="4"/>
      <c r="AJ363" s="4"/>
      <c r="AX363" s="8"/>
    </row>
    <row r="364" spans="6:50" ht="15.75" customHeight="1" x14ac:dyDescent="0.3">
      <c r="F364" s="4"/>
      <c r="U364" s="4"/>
      <c r="Z364" s="4"/>
      <c r="AE364" s="4"/>
      <c r="AJ364" s="4"/>
      <c r="AX364" s="8"/>
    </row>
    <row r="365" spans="6:50" ht="15.75" customHeight="1" x14ac:dyDescent="0.3">
      <c r="F365" s="4"/>
      <c r="U365" s="4"/>
      <c r="Z365" s="4"/>
      <c r="AE365" s="4"/>
      <c r="AJ365" s="4"/>
      <c r="AX365" s="8"/>
    </row>
    <row r="366" spans="6:50" ht="15.75" customHeight="1" x14ac:dyDescent="0.3">
      <c r="F366" s="4"/>
      <c r="U366" s="4"/>
      <c r="Z366" s="4"/>
      <c r="AE366" s="4"/>
      <c r="AJ366" s="4"/>
      <c r="AX366" s="8"/>
    </row>
    <row r="367" spans="6:50" ht="15.75" customHeight="1" x14ac:dyDescent="0.3">
      <c r="F367" s="4"/>
      <c r="U367" s="4"/>
      <c r="Z367" s="4"/>
      <c r="AE367" s="4"/>
      <c r="AJ367" s="4"/>
      <c r="AX367" s="8"/>
    </row>
    <row r="368" spans="6:50" ht="15.75" customHeight="1" x14ac:dyDescent="0.3">
      <c r="F368" s="4"/>
      <c r="U368" s="4"/>
      <c r="Z368" s="4"/>
      <c r="AE368" s="4"/>
      <c r="AJ368" s="4"/>
      <c r="AX368" s="8"/>
    </row>
    <row r="369" spans="6:50" ht="15.75" customHeight="1" x14ac:dyDescent="0.3">
      <c r="F369" s="4"/>
      <c r="U369" s="4"/>
      <c r="Z369" s="4"/>
      <c r="AE369" s="4"/>
      <c r="AJ369" s="4"/>
      <c r="AX369" s="8"/>
    </row>
    <row r="370" spans="6:50" ht="15.75" customHeight="1" x14ac:dyDescent="0.3">
      <c r="F370" s="4"/>
      <c r="U370" s="4"/>
      <c r="Z370" s="4"/>
      <c r="AE370" s="4"/>
      <c r="AJ370" s="4"/>
      <c r="AX370" s="8"/>
    </row>
    <row r="371" spans="6:50" ht="15.75" customHeight="1" x14ac:dyDescent="0.3">
      <c r="F371" s="4"/>
      <c r="U371" s="4"/>
      <c r="Z371" s="4"/>
      <c r="AE371" s="4"/>
      <c r="AJ371" s="4"/>
      <c r="AX371" s="8"/>
    </row>
    <row r="372" spans="6:50" ht="15.75" customHeight="1" x14ac:dyDescent="0.3">
      <c r="F372" s="4"/>
      <c r="U372" s="4"/>
      <c r="Z372" s="4"/>
      <c r="AE372" s="4"/>
      <c r="AJ372" s="4"/>
      <c r="AX372" s="8"/>
    </row>
    <row r="373" spans="6:50" ht="15.75" customHeight="1" x14ac:dyDescent="0.3">
      <c r="F373" s="4"/>
      <c r="U373" s="4"/>
      <c r="Z373" s="4"/>
      <c r="AE373" s="4"/>
      <c r="AJ373" s="4"/>
      <c r="AX373" s="8"/>
    </row>
    <row r="374" spans="6:50" ht="15.75" customHeight="1" x14ac:dyDescent="0.3">
      <c r="F374" s="4"/>
      <c r="U374" s="4"/>
      <c r="Z374" s="4"/>
      <c r="AE374" s="4"/>
      <c r="AJ374" s="4"/>
      <c r="AX374" s="8"/>
    </row>
    <row r="375" spans="6:50" ht="15.75" customHeight="1" x14ac:dyDescent="0.3">
      <c r="F375" s="4"/>
      <c r="U375" s="4"/>
      <c r="Z375" s="4"/>
      <c r="AE375" s="4"/>
      <c r="AJ375" s="4"/>
      <c r="AX375" s="8"/>
    </row>
    <row r="376" spans="6:50" ht="15.75" customHeight="1" x14ac:dyDescent="0.3">
      <c r="F376" s="4"/>
      <c r="U376" s="4"/>
      <c r="Z376" s="4"/>
      <c r="AE376" s="4"/>
      <c r="AJ376" s="4"/>
      <c r="AX376" s="8"/>
    </row>
    <row r="377" spans="6:50" ht="15.75" customHeight="1" x14ac:dyDescent="0.3">
      <c r="F377" s="4"/>
      <c r="U377" s="4"/>
      <c r="Z377" s="4"/>
      <c r="AE377" s="4"/>
      <c r="AJ377" s="4"/>
      <c r="AX377" s="8"/>
    </row>
    <row r="378" spans="6:50" ht="15.75" customHeight="1" x14ac:dyDescent="0.3">
      <c r="F378" s="4"/>
      <c r="U378" s="4"/>
      <c r="Z378" s="4"/>
      <c r="AE378" s="4"/>
      <c r="AJ378" s="4"/>
      <c r="AX378" s="8"/>
    </row>
    <row r="379" spans="6:50" ht="15.75" customHeight="1" x14ac:dyDescent="0.3">
      <c r="F379" s="4"/>
      <c r="U379" s="4"/>
      <c r="Z379" s="4"/>
      <c r="AE379" s="4"/>
      <c r="AJ379" s="4"/>
      <c r="AX379" s="8"/>
    </row>
    <row r="380" spans="6:50" ht="15.75" customHeight="1" x14ac:dyDescent="0.3">
      <c r="F380" s="4"/>
      <c r="U380" s="4"/>
      <c r="Z380" s="4"/>
      <c r="AE380" s="4"/>
      <c r="AJ380" s="4"/>
      <c r="AX380" s="8"/>
    </row>
    <row r="381" spans="6:50" ht="15.75" customHeight="1" x14ac:dyDescent="0.3">
      <c r="F381" s="4"/>
      <c r="U381" s="4"/>
      <c r="Z381" s="4"/>
      <c r="AE381" s="4"/>
      <c r="AJ381" s="4"/>
      <c r="AX381" s="8"/>
    </row>
    <row r="382" spans="6:50" ht="15.75" customHeight="1" x14ac:dyDescent="0.3">
      <c r="F382" s="4"/>
      <c r="U382" s="4"/>
      <c r="Z382" s="4"/>
      <c r="AE382" s="4"/>
      <c r="AJ382" s="4"/>
      <c r="AX382" s="8"/>
    </row>
    <row r="383" spans="6:50" ht="15.75" customHeight="1" x14ac:dyDescent="0.3">
      <c r="F383" s="4"/>
      <c r="U383" s="4"/>
      <c r="Z383" s="4"/>
      <c r="AE383" s="4"/>
      <c r="AJ383" s="4"/>
      <c r="AX383" s="8"/>
    </row>
    <row r="384" spans="6:50" ht="15.75" customHeight="1" x14ac:dyDescent="0.3">
      <c r="F384" s="4"/>
      <c r="U384" s="4"/>
      <c r="Z384" s="4"/>
      <c r="AE384" s="4"/>
      <c r="AJ384" s="4"/>
      <c r="AX384" s="8"/>
    </row>
    <row r="385" spans="6:50" ht="15.75" customHeight="1" x14ac:dyDescent="0.3">
      <c r="F385" s="4"/>
      <c r="U385" s="4"/>
      <c r="Z385" s="4"/>
      <c r="AE385" s="4"/>
      <c r="AJ385" s="4"/>
      <c r="AX385" s="8"/>
    </row>
    <row r="386" spans="6:50" ht="15.75" customHeight="1" x14ac:dyDescent="0.3">
      <c r="F386" s="4"/>
      <c r="U386" s="4"/>
      <c r="Z386" s="4"/>
      <c r="AE386" s="4"/>
      <c r="AJ386" s="4"/>
      <c r="AX386" s="8"/>
    </row>
    <row r="387" spans="6:50" ht="15.75" customHeight="1" x14ac:dyDescent="0.3">
      <c r="F387" s="4"/>
      <c r="U387" s="4"/>
      <c r="Z387" s="4"/>
      <c r="AE387" s="4"/>
      <c r="AJ387" s="4"/>
      <c r="AX387" s="8"/>
    </row>
    <row r="388" spans="6:50" ht="15.75" customHeight="1" x14ac:dyDescent="0.3">
      <c r="F388" s="4"/>
      <c r="U388" s="4"/>
      <c r="Z388" s="4"/>
      <c r="AE388" s="4"/>
      <c r="AJ388" s="4"/>
      <c r="AX388" s="8"/>
    </row>
    <row r="389" spans="6:50" ht="15.75" customHeight="1" x14ac:dyDescent="0.3">
      <c r="F389" s="4"/>
      <c r="U389" s="4"/>
      <c r="Z389" s="4"/>
      <c r="AE389" s="4"/>
      <c r="AJ389" s="4"/>
      <c r="AX389" s="8"/>
    </row>
    <row r="390" spans="6:50" ht="15.75" customHeight="1" x14ac:dyDescent="0.3">
      <c r="F390" s="4"/>
      <c r="U390" s="4"/>
      <c r="Z390" s="4"/>
      <c r="AE390" s="4"/>
      <c r="AJ390" s="4"/>
      <c r="AX390" s="8"/>
    </row>
    <row r="391" spans="6:50" ht="15.75" customHeight="1" x14ac:dyDescent="0.3">
      <c r="F391" s="4"/>
      <c r="U391" s="4"/>
      <c r="Z391" s="4"/>
      <c r="AE391" s="4"/>
      <c r="AJ391" s="4"/>
      <c r="AX391" s="8"/>
    </row>
    <row r="392" spans="6:50" ht="15.75" customHeight="1" x14ac:dyDescent="0.3">
      <c r="F392" s="4"/>
      <c r="U392" s="4"/>
      <c r="Z392" s="4"/>
      <c r="AE392" s="4"/>
      <c r="AJ392" s="4"/>
      <c r="AX392" s="8"/>
    </row>
    <row r="393" spans="6:50" ht="15.75" customHeight="1" x14ac:dyDescent="0.3">
      <c r="F393" s="4"/>
      <c r="U393" s="4"/>
      <c r="Z393" s="4"/>
      <c r="AE393" s="4"/>
      <c r="AJ393" s="4"/>
      <c r="AX393" s="8"/>
    </row>
    <row r="394" spans="6:50" ht="15.75" customHeight="1" x14ac:dyDescent="0.3">
      <c r="F394" s="4"/>
      <c r="U394" s="4"/>
      <c r="Z394" s="4"/>
      <c r="AE394" s="4"/>
      <c r="AJ394" s="4"/>
      <c r="AX394" s="8"/>
    </row>
    <row r="395" spans="6:50" ht="15.75" customHeight="1" x14ac:dyDescent="0.3">
      <c r="F395" s="4"/>
      <c r="U395" s="4"/>
      <c r="Z395" s="4"/>
      <c r="AE395" s="4"/>
      <c r="AJ395" s="4"/>
      <c r="AX395" s="8"/>
    </row>
    <row r="396" spans="6:50" ht="15.75" customHeight="1" x14ac:dyDescent="0.3">
      <c r="F396" s="4"/>
      <c r="U396" s="4"/>
      <c r="Z396" s="4"/>
      <c r="AE396" s="4"/>
      <c r="AJ396" s="4"/>
      <c r="AX396" s="8"/>
    </row>
    <row r="397" spans="6:50" ht="15.75" customHeight="1" x14ac:dyDescent="0.3">
      <c r="F397" s="4"/>
      <c r="U397" s="4"/>
      <c r="Z397" s="4"/>
      <c r="AE397" s="4"/>
      <c r="AJ397" s="4"/>
      <c r="AX397" s="8"/>
    </row>
    <row r="398" spans="6:50" ht="15.75" customHeight="1" x14ac:dyDescent="0.3">
      <c r="F398" s="4"/>
      <c r="U398" s="4"/>
      <c r="Z398" s="4"/>
      <c r="AE398" s="4"/>
      <c r="AJ398" s="4"/>
      <c r="AX398" s="8"/>
    </row>
    <row r="399" spans="6:50" ht="15.75" customHeight="1" x14ac:dyDescent="0.3">
      <c r="F399" s="4"/>
      <c r="U399" s="4"/>
      <c r="Z399" s="4"/>
      <c r="AE399" s="4"/>
      <c r="AJ399" s="4"/>
      <c r="AX399" s="8"/>
    </row>
    <row r="400" spans="6:50" ht="15.75" customHeight="1" x14ac:dyDescent="0.3">
      <c r="F400" s="4"/>
      <c r="U400" s="4"/>
      <c r="Z400" s="4"/>
      <c r="AE400" s="4"/>
      <c r="AJ400" s="4"/>
      <c r="AX400" s="8"/>
    </row>
    <row r="401" spans="6:50" ht="15.75" customHeight="1" x14ac:dyDescent="0.3">
      <c r="F401" s="4"/>
      <c r="U401" s="4"/>
      <c r="Z401" s="4"/>
      <c r="AE401" s="4"/>
      <c r="AJ401" s="4"/>
      <c r="AX401" s="8"/>
    </row>
    <row r="402" spans="6:50" ht="15.75" customHeight="1" x14ac:dyDescent="0.3">
      <c r="F402" s="4"/>
      <c r="U402" s="4"/>
      <c r="Z402" s="4"/>
      <c r="AE402" s="4"/>
      <c r="AJ402" s="4"/>
      <c r="AX402" s="8"/>
    </row>
    <row r="403" spans="6:50" ht="15.75" customHeight="1" x14ac:dyDescent="0.3">
      <c r="F403" s="4"/>
      <c r="U403" s="4"/>
      <c r="Z403" s="4"/>
      <c r="AE403" s="4"/>
      <c r="AJ403" s="4"/>
      <c r="AX403" s="8"/>
    </row>
    <row r="404" spans="6:50" ht="15.75" customHeight="1" x14ac:dyDescent="0.3">
      <c r="F404" s="4"/>
      <c r="U404" s="4"/>
      <c r="Z404" s="4"/>
      <c r="AE404" s="4"/>
      <c r="AJ404" s="4"/>
      <c r="AX404" s="8"/>
    </row>
    <row r="405" spans="6:50" ht="15.75" customHeight="1" x14ac:dyDescent="0.3">
      <c r="F405" s="4"/>
      <c r="U405" s="4"/>
      <c r="Z405" s="4"/>
      <c r="AE405" s="4"/>
      <c r="AJ405" s="4"/>
      <c r="AX405" s="8"/>
    </row>
    <row r="406" spans="6:50" ht="15.75" customHeight="1" x14ac:dyDescent="0.3">
      <c r="F406" s="4"/>
      <c r="U406" s="4"/>
      <c r="Z406" s="4"/>
      <c r="AE406" s="4"/>
      <c r="AJ406" s="4"/>
      <c r="AX406" s="8"/>
    </row>
    <row r="407" spans="6:50" ht="15.75" customHeight="1" x14ac:dyDescent="0.3">
      <c r="F407" s="4"/>
      <c r="U407" s="4"/>
      <c r="Z407" s="4"/>
      <c r="AE407" s="4"/>
      <c r="AJ407" s="4"/>
      <c r="AX407" s="8"/>
    </row>
    <row r="408" spans="6:50" ht="15.75" customHeight="1" x14ac:dyDescent="0.3">
      <c r="F408" s="4"/>
      <c r="U408" s="4"/>
      <c r="Z408" s="4"/>
      <c r="AE408" s="4"/>
      <c r="AJ408" s="4"/>
      <c r="AX408" s="8"/>
    </row>
    <row r="409" spans="6:50" ht="15.75" customHeight="1" x14ac:dyDescent="0.3">
      <c r="F409" s="4"/>
      <c r="U409" s="4"/>
      <c r="Z409" s="4"/>
      <c r="AE409" s="4"/>
      <c r="AJ409" s="4"/>
      <c r="AX409" s="8"/>
    </row>
    <row r="410" spans="6:50" ht="15.75" customHeight="1" x14ac:dyDescent="0.3">
      <c r="F410" s="4"/>
      <c r="U410" s="4"/>
      <c r="Z410" s="4"/>
      <c r="AE410" s="4"/>
      <c r="AJ410" s="4"/>
      <c r="AX410" s="8"/>
    </row>
    <row r="411" spans="6:50" ht="15.75" customHeight="1" x14ac:dyDescent="0.3">
      <c r="F411" s="4"/>
      <c r="U411" s="4"/>
      <c r="Z411" s="4"/>
      <c r="AE411" s="4"/>
      <c r="AJ411" s="4"/>
      <c r="AX411" s="8"/>
    </row>
    <row r="412" spans="6:50" ht="15.75" customHeight="1" x14ac:dyDescent="0.3">
      <c r="F412" s="4"/>
      <c r="U412" s="4"/>
      <c r="Z412" s="4"/>
      <c r="AE412" s="4"/>
      <c r="AJ412" s="4"/>
      <c r="AX412" s="8"/>
    </row>
    <row r="413" spans="6:50" ht="15.75" customHeight="1" x14ac:dyDescent="0.3">
      <c r="F413" s="4"/>
      <c r="U413" s="4"/>
      <c r="Z413" s="4"/>
      <c r="AE413" s="4"/>
      <c r="AJ413" s="4"/>
      <c r="AX413" s="8"/>
    </row>
    <row r="414" spans="6:50" ht="15.75" customHeight="1" x14ac:dyDescent="0.3">
      <c r="F414" s="4"/>
      <c r="U414" s="4"/>
      <c r="Z414" s="4"/>
      <c r="AE414" s="4"/>
      <c r="AJ414" s="4"/>
      <c r="AX414" s="8"/>
    </row>
    <row r="415" spans="6:50" ht="15.75" customHeight="1" x14ac:dyDescent="0.3">
      <c r="F415" s="4"/>
      <c r="U415" s="4"/>
      <c r="Z415" s="4"/>
      <c r="AE415" s="4"/>
      <c r="AJ415" s="4"/>
      <c r="AX415" s="8"/>
    </row>
    <row r="416" spans="6:50" ht="15.75" customHeight="1" x14ac:dyDescent="0.3">
      <c r="F416" s="4"/>
      <c r="U416" s="4"/>
      <c r="Z416" s="4"/>
      <c r="AE416" s="4"/>
      <c r="AJ416" s="4"/>
      <c r="AX416" s="8"/>
    </row>
    <row r="417" spans="6:50" ht="15.75" customHeight="1" x14ac:dyDescent="0.3">
      <c r="F417" s="4"/>
      <c r="U417" s="4"/>
      <c r="Z417" s="4"/>
      <c r="AE417" s="4"/>
      <c r="AJ417" s="4"/>
      <c r="AX417" s="8"/>
    </row>
    <row r="418" spans="6:50" ht="15.75" customHeight="1" x14ac:dyDescent="0.3">
      <c r="F418" s="4"/>
      <c r="U418" s="4"/>
      <c r="Z418" s="4"/>
      <c r="AE418" s="4"/>
      <c r="AJ418" s="4"/>
      <c r="AX418" s="8"/>
    </row>
    <row r="419" spans="6:50" ht="15.75" customHeight="1" x14ac:dyDescent="0.3">
      <c r="F419" s="4"/>
      <c r="U419" s="4"/>
      <c r="Z419" s="4"/>
      <c r="AE419" s="4"/>
      <c r="AJ419" s="4"/>
      <c r="AX419" s="8"/>
    </row>
    <row r="420" spans="6:50" ht="15.75" customHeight="1" x14ac:dyDescent="0.3">
      <c r="F420" s="4"/>
      <c r="U420" s="4"/>
      <c r="Z420" s="4"/>
      <c r="AE420" s="4"/>
      <c r="AJ420" s="4"/>
      <c r="AX420" s="8"/>
    </row>
    <row r="421" spans="6:50" ht="15.75" customHeight="1" x14ac:dyDescent="0.3">
      <c r="F421" s="4"/>
      <c r="U421" s="4"/>
      <c r="Z421" s="4"/>
      <c r="AE421" s="4"/>
      <c r="AJ421" s="4"/>
      <c r="AX421" s="8"/>
    </row>
    <row r="422" spans="6:50" ht="15.75" customHeight="1" x14ac:dyDescent="0.3">
      <c r="F422" s="4"/>
      <c r="U422" s="4"/>
      <c r="Z422" s="4"/>
      <c r="AE422" s="4"/>
      <c r="AJ422" s="4"/>
      <c r="AX422" s="8"/>
    </row>
    <row r="423" spans="6:50" ht="15.75" customHeight="1" x14ac:dyDescent="0.3">
      <c r="F423" s="4"/>
      <c r="U423" s="4"/>
      <c r="Z423" s="4"/>
      <c r="AE423" s="4"/>
      <c r="AJ423" s="4"/>
      <c r="AX423" s="8"/>
    </row>
    <row r="424" spans="6:50" ht="15.75" customHeight="1" x14ac:dyDescent="0.3">
      <c r="F424" s="4"/>
      <c r="U424" s="4"/>
      <c r="Z424" s="4"/>
      <c r="AE424" s="4"/>
      <c r="AJ424" s="4"/>
      <c r="AX424" s="8"/>
    </row>
    <row r="425" spans="6:50" ht="15.75" customHeight="1" x14ac:dyDescent="0.3">
      <c r="F425" s="4"/>
      <c r="U425" s="4"/>
      <c r="Z425" s="4"/>
      <c r="AE425" s="4"/>
      <c r="AJ425" s="4"/>
      <c r="AX425" s="8"/>
    </row>
    <row r="426" spans="6:50" ht="15.75" customHeight="1" x14ac:dyDescent="0.3">
      <c r="F426" s="4"/>
      <c r="U426" s="4"/>
      <c r="Z426" s="4"/>
      <c r="AE426" s="4"/>
      <c r="AJ426" s="4"/>
      <c r="AX426" s="8"/>
    </row>
    <row r="427" spans="6:50" ht="15.75" customHeight="1" x14ac:dyDescent="0.3">
      <c r="F427" s="4"/>
      <c r="U427" s="4"/>
      <c r="Z427" s="4"/>
      <c r="AE427" s="4"/>
      <c r="AJ427" s="4"/>
      <c r="AX427" s="8"/>
    </row>
    <row r="428" spans="6:50" ht="15.75" customHeight="1" x14ac:dyDescent="0.3">
      <c r="F428" s="4"/>
      <c r="U428" s="4"/>
      <c r="Z428" s="4"/>
      <c r="AE428" s="4"/>
      <c r="AJ428" s="4"/>
      <c r="AX428" s="8"/>
    </row>
    <row r="429" spans="6:50" ht="15.75" customHeight="1" x14ac:dyDescent="0.3">
      <c r="F429" s="4"/>
      <c r="U429" s="4"/>
      <c r="Z429" s="4"/>
      <c r="AE429" s="4"/>
      <c r="AJ429" s="4"/>
      <c r="AX429" s="8"/>
    </row>
    <row r="430" spans="6:50" ht="15.75" customHeight="1" x14ac:dyDescent="0.3">
      <c r="F430" s="4"/>
      <c r="U430" s="4"/>
      <c r="Z430" s="4"/>
      <c r="AE430" s="4"/>
      <c r="AJ430" s="4"/>
      <c r="AX430" s="8"/>
    </row>
    <row r="431" spans="6:50" ht="15.75" customHeight="1" x14ac:dyDescent="0.3">
      <c r="F431" s="4"/>
      <c r="U431" s="4"/>
      <c r="Z431" s="4"/>
      <c r="AE431" s="4"/>
      <c r="AJ431" s="4"/>
      <c r="AX431" s="8"/>
    </row>
    <row r="432" spans="6:50" ht="15.75" customHeight="1" x14ac:dyDescent="0.3">
      <c r="F432" s="4"/>
      <c r="U432" s="4"/>
      <c r="Z432" s="4"/>
      <c r="AE432" s="4"/>
      <c r="AJ432" s="4"/>
      <c r="AX432" s="8"/>
    </row>
    <row r="433" spans="6:50" ht="15.75" customHeight="1" x14ac:dyDescent="0.3">
      <c r="F433" s="4"/>
      <c r="U433" s="4"/>
      <c r="Z433" s="4"/>
      <c r="AE433" s="4"/>
      <c r="AJ433" s="4"/>
      <c r="AX433" s="8"/>
    </row>
    <row r="434" spans="6:50" ht="15.75" customHeight="1" x14ac:dyDescent="0.3">
      <c r="F434" s="4"/>
      <c r="U434" s="4"/>
      <c r="Z434" s="4"/>
      <c r="AE434" s="4"/>
      <c r="AJ434" s="4"/>
      <c r="AX434" s="8"/>
    </row>
    <row r="435" spans="6:50" ht="15.75" customHeight="1" x14ac:dyDescent="0.3">
      <c r="F435" s="4"/>
      <c r="U435" s="4"/>
      <c r="Z435" s="4"/>
      <c r="AE435" s="4"/>
      <c r="AJ435" s="4"/>
      <c r="AX435" s="8"/>
    </row>
    <row r="436" spans="6:50" ht="15.75" customHeight="1" x14ac:dyDescent="0.3">
      <c r="F436" s="4"/>
      <c r="U436" s="4"/>
      <c r="Z436" s="4"/>
      <c r="AE436" s="4"/>
      <c r="AJ436" s="4"/>
      <c r="AX436" s="8"/>
    </row>
    <row r="437" spans="6:50" ht="15.75" customHeight="1" x14ac:dyDescent="0.3">
      <c r="F437" s="4"/>
      <c r="U437" s="4"/>
      <c r="Z437" s="4"/>
      <c r="AE437" s="4"/>
      <c r="AJ437" s="4"/>
      <c r="AX437" s="8"/>
    </row>
    <row r="438" spans="6:50" ht="15.75" customHeight="1" x14ac:dyDescent="0.3">
      <c r="F438" s="4"/>
      <c r="U438" s="4"/>
      <c r="Z438" s="4"/>
      <c r="AE438" s="4"/>
      <c r="AJ438" s="4"/>
      <c r="AX438" s="8"/>
    </row>
    <row r="439" spans="6:50" ht="15.75" customHeight="1" x14ac:dyDescent="0.3">
      <c r="F439" s="4"/>
      <c r="U439" s="4"/>
      <c r="Z439" s="4"/>
      <c r="AE439" s="4"/>
      <c r="AJ439" s="4"/>
      <c r="AX439" s="8"/>
    </row>
    <row r="440" spans="6:50" ht="15.75" customHeight="1" x14ac:dyDescent="0.3">
      <c r="F440" s="4"/>
      <c r="U440" s="4"/>
      <c r="Z440" s="4"/>
      <c r="AE440" s="4"/>
      <c r="AJ440" s="4"/>
      <c r="AX440" s="8"/>
    </row>
    <row r="441" spans="6:50" ht="15.75" customHeight="1" x14ac:dyDescent="0.3">
      <c r="F441" s="4"/>
      <c r="U441" s="4"/>
      <c r="Z441" s="4"/>
      <c r="AE441" s="4"/>
      <c r="AJ441" s="4"/>
      <c r="AX441" s="8"/>
    </row>
    <row r="442" spans="6:50" ht="15.75" customHeight="1" x14ac:dyDescent="0.3">
      <c r="F442" s="4"/>
      <c r="U442" s="4"/>
      <c r="Z442" s="4"/>
      <c r="AE442" s="4"/>
      <c r="AJ442" s="4"/>
      <c r="AX442" s="8"/>
    </row>
    <row r="443" spans="6:50" ht="15.75" customHeight="1" x14ac:dyDescent="0.3">
      <c r="F443" s="4"/>
      <c r="U443" s="4"/>
      <c r="Z443" s="4"/>
      <c r="AE443" s="4"/>
      <c r="AJ443" s="4"/>
      <c r="AX443" s="8"/>
    </row>
    <row r="444" spans="6:50" ht="15.75" customHeight="1" x14ac:dyDescent="0.3">
      <c r="F444" s="4"/>
      <c r="U444" s="4"/>
      <c r="Z444" s="4"/>
      <c r="AE444" s="4"/>
      <c r="AJ444" s="4"/>
      <c r="AX444" s="8"/>
    </row>
    <row r="445" spans="6:50" ht="15.75" customHeight="1" x14ac:dyDescent="0.3">
      <c r="F445" s="4"/>
      <c r="U445" s="4"/>
      <c r="Z445" s="4"/>
      <c r="AE445" s="4"/>
      <c r="AJ445" s="4"/>
      <c r="AX445" s="8"/>
    </row>
    <row r="446" spans="6:50" ht="15.75" customHeight="1" x14ac:dyDescent="0.3">
      <c r="F446" s="4"/>
      <c r="U446" s="4"/>
      <c r="Z446" s="4"/>
      <c r="AE446" s="4"/>
      <c r="AJ446" s="4"/>
      <c r="AX446" s="8"/>
    </row>
    <row r="447" spans="6:50" ht="15.75" customHeight="1" x14ac:dyDescent="0.3">
      <c r="F447" s="4"/>
      <c r="U447" s="4"/>
      <c r="Z447" s="4"/>
      <c r="AE447" s="4"/>
      <c r="AJ447" s="4"/>
      <c r="AX447" s="8"/>
    </row>
    <row r="448" spans="6:50" ht="15.75" customHeight="1" x14ac:dyDescent="0.3">
      <c r="F448" s="4"/>
      <c r="U448" s="4"/>
      <c r="Z448" s="4"/>
      <c r="AE448" s="4"/>
      <c r="AJ448" s="4"/>
      <c r="AX448" s="8"/>
    </row>
    <row r="449" spans="6:50" ht="15.75" customHeight="1" x14ac:dyDescent="0.3">
      <c r="F449" s="4"/>
      <c r="U449" s="4"/>
      <c r="Z449" s="4"/>
      <c r="AE449" s="4"/>
      <c r="AJ449" s="4"/>
      <c r="AX449" s="8"/>
    </row>
    <row r="450" spans="6:50" ht="15.75" customHeight="1" x14ac:dyDescent="0.3">
      <c r="F450" s="4"/>
      <c r="U450" s="4"/>
      <c r="Z450" s="4"/>
      <c r="AE450" s="4"/>
      <c r="AJ450" s="4"/>
      <c r="AX450" s="8"/>
    </row>
    <row r="451" spans="6:50" ht="15.75" customHeight="1" x14ac:dyDescent="0.3">
      <c r="F451" s="4"/>
      <c r="U451" s="4"/>
      <c r="Z451" s="4"/>
      <c r="AE451" s="4"/>
      <c r="AJ451" s="4"/>
      <c r="AX451" s="8"/>
    </row>
    <row r="452" spans="6:50" ht="15.75" customHeight="1" x14ac:dyDescent="0.3">
      <c r="F452" s="4"/>
      <c r="U452" s="4"/>
      <c r="Z452" s="4"/>
      <c r="AE452" s="4"/>
      <c r="AJ452" s="4"/>
      <c r="AX452" s="8"/>
    </row>
    <row r="453" spans="6:50" ht="15.75" customHeight="1" x14ac:dyDescent="0.3">
      <c r="F453" s="4"/>
      <c r="U453" s="4"/>
      <c r="Z453" s="4"/>
      <c r="AE453" s="4"/>
      <c r="AJ453" s="4"/>
      <c r="AX453" s="8"/>
    </row>
    <row r="454" spans="6:50" ht="15.75" customHeight="1" x14ac:dyDescent="0.3">
      <c r="F454" s="4"/>
      <c r="U454" s="4"/>
      <c r="Z454" s="4"/>
      <c r="AE454" s="4"/>
      <c r="AJ454" s="4"/>
      <c r="AX454" s="8"/>
    </row>
    <row r="455" spans="6:50" ht="15.75" customHeight="1" x14ac:dyDescent="0.3">
      <c r="F455" s="4"/>
      <c r="U455" s="4"/>
      <c r="Z455" s="4"/>
      <c r="AE455" s="4"/>
      <c r="AJ455" s="4"/>
      <c r="AX455" s="8"/>
    </row>
    <row r="456" spans="6:50" ht="15.75" customHeight="1" x14ac:dyDescent="0.3">
      <c r="F456" s="4"/>
      <c r="U456" s="4"/>
      <c r="Z456" s="4"/>
      <c r="AE456" s="4"/>
      <c r="AJ456" s="4"/>
      <c r="AX456" s="8"/>
    </row>
    <row r="457" spans="6:50" ht="15.75" customHeight="1" x14ac:dyDescent="0.3">
      <c r="F457" s="4"/>
      <c r="U457" s="4"/>
      <c r="Z457" s="4"/>
      <c r="AE457" s="4"/>
      <c r="AJ457" s="4"/>
      <c r="AX457" s="8"/>
    </row>
    <row r="458" spans="6:50" ht="15.75" customHeight="1" x14ac:dyDescent="0.3">
      <c r="F458" s="4"/>
      <c r="U458" s="4"/>
      <c r="Z458" s="4"/>
      <c r="AE458" s="4"/>
      <c r="AJ458" s="4"/>
      <c r="AX458" s="8"/>
    </row>
    <row r="459" spans="6:50" ht="15.75" customHeight="1" x14ac:dyDescent="0.3">
      <c r="F459" s="4"/>
      <c r="U459" s="4"/>
      <c r="Z459" s="4"/>
      <c r="AE459" s="4"/>
      <c r="AJ459" s="4"/>
      <c r="AX459" s="8"/>
    </row>
    <row r="460" spans="6:50" ht="15.75" customHeight="1" x14ac:dyDescent="0.3">
      <c r="F460" s="4"/>
      <c r="U460" s="4"/>
      <c r="Z460" s="4"/>
      <c r="AE460" s="4"/>
      <c r="AJ460" s="4"/>
      <c r="AX460" s="8"/>
    </row>
    <row r="461" spans="6:50" ht="15.75" customHeight="1" x14ac:dyDescent="0.3">
      <c r="F461" s="4"/>
      <c r="U461" s="4"/>
      <c r="Z461" s="4"/>
      <c r="AE461" s="4"/>
      <c r="AJ461" s="4"/>
      <c r="AX461" s="8"/>
    </row>
    <row r="462" spans="6:50" ht="15.75" customHeight="1" x14ac:dyDescent="0.3">
      <c r="F462" s="4"/>
      <c r="U462" s="4"/>
      <c r="Z462" s="4"/>
      <c r="AE462" s="4"/>
      <c r="AJ462" s="4"/>
      <c r="AX462" s="8"/>
    </row>
    <row r="463" spans="6:50" ht="15.75" customHeight="1" x14ac:dyDescent="0.3">
      <c r="F463" s="4"/>
      <c r="U463" s="4"/>
      <c r="Z463" s="4"/>
      <c r="AE463" s="4"/>
      <c r="AJ463" s="4"/>
      <c r="AX463" s="8"/>
    </row>
    <row r="464" spans="6:50" ht="15.75" customHeight="1" x14ac:dyDescent="0.3">
      <c r="F464" s="4"/>
      <c r="U464" s="4"/>
      <c r="Z464" s="4"/>
      <c r="AE464" s="4"/>
      <c r="AJ464" s="4"/>
      <c r="AX464" s="8"/>
    </row>
    <row r="465" spans="6:50" ht="15.75" customHeight="1" x14ac:dyDescent="0.3">
      <c r="F465" s="4"/>
      <c r="U465" s="4"/>
      <c r="Z465" s="4"/>
      <c r="AE465" s="4"/>
      <c r="AJ465" s="4"/>
      <c r="AX465" s="8"/>
    </row>
    <row r="466" spans="6:50" ht="15.75" customHeight="1" x14ac:dyDescent="0.3">
      <c r="F466" s="4"/>
      <c r="U466" s="4"/>
      <c r="Z466" s="4"/>
      <c r="AE466" s="4"/>
      <c r="AJ466" s="4"/>
      <c r="AX466" s="8"/>
    </row>
    <row r="467" spans="6:50" ht="15.75" customHeight="1" x14ac:dyDescent="0.3">
      <c r="F467" s="4"/>
      <c r="U467" s="4"/>
      <c r="Z467" s="4"/>
      <c r="AE467" s="4"/>
      <c r="AJ467" s="4"/>
      <c r="AX467" s="8"/>
    </row>
    <row r="468" spans="6:50" ht="15.75" customHeight="1" x14ac:dyDescent="0.3">
      <c r="F468" s="4"/>
      <c r="U468" s="4"/>
      <c r="Z468" s="4"/>
      <c r="AE468" s="4"/>
      <c r="AJ468" s="4"/>
      <c r="AX468" s="8"/>
    </row>
    <row r="469" spans="6:50" ht="15.75" customHeight="1" x14ac:dyDescent="0.3">
      <c r="F469" s="4"/>
      <c r="U469" s="4"/>
      <c r="Z469" s="4"/>
      <c r="AE469" s="4"/>
      <c r="AJ469" s="4"/>
      <c r="AX469" s="8"/>
    </row>
    <row r="470" spans="6:50" ht="15.75" customHeight="1" x14ac:dyDescent="0.3">
      <c r="F470" s="4"/>
      <c r="U470" s="4"/>
      <c r="Z470" s="4"/>
      <c r="AE470" s="4"/>
      <c r="AJ470" s="4"/>
      <c r="AX470" s="8"/>
    </row>
    <row r="471" spans="6:50" ht="15.75" customHeight="1" x14ac:dyDescent="0.3">
      <c r="F471" s="4"/>
      <c r="U471" s="4"/>
      <c r="Z471" s="4"/>
      <c r="AE471" s="4"/>
      <c r="AJ471" s="4"/>
      <c r="AX471" s="8"/>
    </row>
    <row r="472" spans="6:50" ht="15.75" customHeight="1" x14ac:dyDescent="0.3">
      <c r="F472" s="4"/>
      <c r="U472" s="4"/>
      <c r="Z472" s="4"/>
      <c r="AE472" s="4"/>
      <c r="AJ472" s="4"/>
      <c r="AX472" s="8"/>
    </row>
    <row r="473" spans="6:50" ht="15.75" customHeight="1" x14ac:dyDescent="0.3">
      <c r="F473" s="4"/>
      <c r="U473" s="4"/>
      <c r="Z473" s="4"/>
      <c r="AE473" s="4"/>
      <c r="AJ473" s="4"/>
      <c r="AX473" s="8"/>
    </row>
    <row r="474" spans="6:50" ht="15.75" customHeight="1" x14ac:dyDescent="0.3">
      <c r="F474" s="4"/>
      <c r="U474" s="4"/>
      <c r="Z474" s="4"/>
      <c r="AE474" s="4"/>
      <c r="AJ474" s="4"/>
      <c r="AX474" s="8"/>
    </row>
    <row r="475" spans="6:50" ht="15.75" customHeight="1" x14ac:dyDescent="0.3">
      <c r="F475" s="4"/>
      <c r="U475" s="4"/>
      <c r="Z475" s="4"/>
      <c r="AE475" s="4"/>
      <c r="AJ475" s="4"/>
      <c r="AX475" s="8"/>
    </row>
    <row r="476" spans="6:50" ht="15.75" customHeight="1" x14ac:dyDescent="0.3">
      <c r="F476" s="4"/>
      <c r="U476" s="4"/>
      <c r="Z476" s="4"/>
      <c r="AE476" s="4"/>
      <c r="AJ476" s="4"/>
      <c r="AX476" s="8"/>
    </row>
    <row r="477" spans="6:50" ht="15.75" customHeight="1" x14ac:dyDescent="0.3">
      <c r="F477" s="4"/>
      <c r="U477" s="4"/>
      <c r="Z477" s="4"/>
      <c r="AE477" s="4"/>
      <c r="AJ477" s="4"/>
      <c r="AX477" s="8"/>
    </row>
    <row r="478" spans="6:50" ht="15.75" customHeight="1" x14ac:dyDescent="0.3">
      <c r="F478" s="4"/>
      <c r="U478" s="4"/>
      <c r="Z478" s="4"/>
      <c r="AE478" s="4"/>
      <c r="AJ478" s="4"/>
      <c r="AX478" s="8"/>
    </row>
    <row r="479" spans="6:50" ht="15.75" customHeight="1" x14ac:dyDescent="0.3">
      <c r="F479" s="4"/>
      <c r="U479" s="4"/>
      <c r="Z479" s="4"/>
      <c r="AE479" s="4"/>
      <c r="AJ479" s="4"/>
      <c r="AX479" s="8"/>
    </row>
    <row r="480" spans="6:50" ht="15.75" customHeight="1" x14ac:dyDescent="0.3">
      <c r="F480" s="4"/>
      <c r="U480" s="4"/>
      <c r="Z480" s="4"/>
      <c r="AE480" s="4"/>
      <c r="AJ480" s="4"/>
      <c r="AX480" s="8"/>
    </row>
    <row r="481" spans="6:50" ht="15.75" customHeight="1" x14ac:dyDescent="0.3">
      <c r="F481" s="4"/>
      <c r="U481" s="4"/>
      <c r="Z481" s="4"/>
      <c r="AE481" s="4"/>
      <c r="AJ481" s="4"/>
      <c r="AX481" s="8"/>
    </row>
    <row r="482" spans="6:50" ht="15.75" customHeight="1" x14ac:dyDescent="0.3">
      <c r="F482" s="4"/>
      <c r="U482" s="4"/>
      <c r="Z482" s="4"/>
      <c r="AE482" s="4"/>
      <c r="AJ482" s="4"/>
      <c r="AX482" s="8"/>
    </row>
    <row r="483" spans="6:50" ht="15.75" customHeight="1" x14ac:dyDescent="0.3">
      <c r="F483" s="4"/>
      <c r="U483" s="4"/>
      <c r="Z483" s="4"/>
      <c r="AE483" s="4"/>
      <c r="AJ483" s="4"/>
      <c r="AX483" s="8"/>
    </row>
    <row r="484" spans="6:50" ht="15.75" customHeight="1" x14ac:dyDescent="0.3">
      <c r="F484" s="4"/>
      <c r="U484" s="4"/>
      <c r="Z484" s="4"/>
      <c r="AE484" s="4"/>
      <c r="AJ484" s="4"/>
      <c r="AX484" s="8"/>
    </row>
    <row r="485" spans="6:50" ht="15.75" customHeight="1" x14ac:dyDescent="0.3">
      <c r="F485" s="4"/>
      <c r="U485" s="4"/>
      <c r="Z485" s="4"/>
      <c r="AE485" s="4"/>
      <c r="AJ485" s="4"/>
      <c r="AX485" s="8"/>
    </row>
    <row r="486" spans="6:50" ht="15.75" customHeight="1" x14ac:dyDescent="0.3">
      <c r="F486" s="4"/>
      <c r="U486" s="4"/>
      <c r="Z486" s="4"/>
      <c r="AE486" s="4"/>
      <c r="AJ486" s="4"/>
      <c r="AX486" s="8"/>
    </row>
    <row r="487" spans="6:50" ht="15.75" customHeight="1" x14ac:dyDescent="0.3">
      <c r="F487" s="4"/>
      <c r="U487" s="4"/>
      <c r="Z487" s="4"/>
      <c r="AE487" s="4"/>
      <c r="AJ487" s="4"/>
      <c r="AX487" s="8"/>
    </row>
    <row r="488" spans="6:50" ht="15.75" customHeight="1" x14ac:dyDescent="0.3">
      <c r="F488" s="4"/>
      <c r="U488" s="4"/>
      <c r="Z488" s="4"/>
      <c r="AE488" s="4"/>
      <c r="AJ488" s="4"/>
      <c r="AX488" s="8"/>
    </row>
    <row r="489" spans="6:50" ht="15.75" customHeight="1" x14ac:dyDescent="0.3">
      <c r="F489" s="4"/>
      <c r="U489" s="4"/>
      <c r="Z489" s="4"/>
      <c r="AE489" s="4"/>
      <c r="AJ489" s="4"/>
      <c r="AX489" s="8"/>
    </row>
    <row r="490" spans="6:50" ht="15.75" customHeight="1" x14ac:dyDescent="0.3">
      <c r="F490" s="4"/>
      <c r="U490" s="4"/>
      <c r="Z490" s="4"/>
      <c r="AE490" s="4"/>
      <c r="AJ490" s="4"/>
      <c r="AX490" s="8"/>
    </row>
    <row r="491" spans="6:50" ht="15.75" customHeight="1" x14ac:dyDescent="0.3">
      <c r="F491" s="4"/>
      <c r="U491" s="4"/>
      <c r="Z491" s="4"/>
      <c r="AE491" s="4"/>
      <c r="AJ491" s="4"/>
      <c r="AX491" s="8"/>
    </row>
    <row r="492" spans="6:50" ht="15.75" customHeight="1" x14ac:dyDescent="0.3">
      <c r="F492" s="4"/>
      <c r="U492" s="4"/>
      <c r="Z492" s="4"/>
      <c r="AE492" s="4"/>
      <c r="AJ492" s="4"/>
      <c r="AX492" s="8"/>
    </row>
    <row r="493" spans="6:50" ht="15.75" customHeight="1" x14ac:dyDescent="0.3">
      <c r="F493" s="4"/>
      <c r="U493" s="4"/>
      <c r="Z493" s="4"/>
      <c r="AE493" s="4"/>
      <c r="AJ493" s="4"/>
      <c r="AX493" s="8"/>
    </row>
    <row r="494" spans="6:50" ht="15.75" customHeight="1" x14ac:dyDescent="0.3">
      <c r="F494" s="4"/>
      <c r="U494" s="4"/>
      <c r="Z494" s="4"/>
      <c r="AE494" s="4"/>
      <c r="AJ494" s="4"/>
      <c r="AX494" s="8"/>
    </row>
    <row r="495" spans="6:50" ht="15.75" customHeight="1" x14ac:dyDescent="0.3">
      <c r="F495" s="4"/>
      <c r="U495" s="4"/>
      <c r="Z495" s="4"/>
      <c r="AE495" s="4"/>
      <c r="AJ495" s="4"/>
      <c r="AX495" s="8"/>
    </row>
    <row r="496" spans="6:50" ht="15.75" customHeight="1" x14ac:dyDescent="0.3">
      <c r="F496" s="4"/>
      <c r="U496" s="4"/>
      <c r="Z496" s="4"/>
      <c r="AE496" s="4"/>
      <c r="AJ496" s="4"/>
      <c r="AX496" s="8"/>
    </row>
    <row r="497" spans="6:50" ht="15.75" customHeight="1" x14ac:dyDescent="0.3">
      <c r="F497" s="4"/>
      <c r="U497" s="4"/>
      <c r="Z497" s="4"/>
      <c r="AE497" s="4"/>
      <c r="AJ497" s="4"/>
      <c r="AX497" s="8"/>
    </row>
    <row r="498" spans="6:50" ht="15.75" customHeight="1" x14ac:dyDescent="0.3">
      <c r="F498" s="4"/>
      <c r="U498" s="4"/>
      <c r="Z498" s="4"/>
      <c r="AE498" s="4"/>
      <c r="AJ498" s="4"/>
      <c r="AX498" s="8"/>
    </row>
    <row r="499" spans="6:50" ht="15.75" customHeight="1" x14ac:dyDescent="0.3">
      <c r="F499" s="4"/>
      <c r="U499" s="4"/>
      <c r="Z499" s="4"/>
      <c r="AE499" s="4"/>
      <c r="AJ499" s="4"/>
      <c r="AX499" s="8"/>
    </row>
    <row r="500" spans="6:50" ht="15.75" customHeight="1" x14ac:dyDescent="0.3">
      <c r="F500" s="4"/>
      <c r="U500" s="4"/>
      <c r="Z500" s="4"/>
      <c r="AE500" s="4"/>
      <c r="AJ500" s="4"/>
      <c r="AX500" s="8"/>
    </row>
    <row r="501" spans="6:50" ht="15.75" customHeight="1" x14ac:dyDescent="0.3">
      <c r="F501" s="4"/>
      <c r="U501" s="4"/>
      <c r="Z501" s="4"/>
      <c r="AE501" s="4"/>
      <c r="AJ501" s="4"/>
      <c r="AX501" s="8"/>
    </row>
    <row r="502" spans="6:50" ht="15.75" customHeight="1" x14ac:dyDescent="0.3">
      <c r="F502" s="4"/>
      <c r="U502" s="4"/>
      <c r="Z502" s="4"/>
      <c r="AE502" s="4"/>
      <c r="AJ502" s="4"/>
      <c r="AX502" s="8"/>
    </row>
    <row r="503" spans="6:50" ht="15.75" customHeight="1" x14ac:dyDescent="0.3">
      <c r="F503" s="4"/>
      <c r="U503" s="4"/>
      <c r="Z503" s="4"/>
      <c r="AE503" s="4"/>
      <c r="AJ503" s="4"/>
      <c r="AX503" s="8"/>
    </row>
    <row r="504" spans="6:50" ht="15.75" customHeight="1" x14ac:dyDescent="0.3">
      <c r="F504" s="4"/>
      <c r="U504" s="4"/>
      <c r="Z504" s="4"/>
      <c r="AE504" s="4"/>
      <c r="AJ504" s="4"/>
      <c r="AX504" s="8"/>
    </row>
    <row r="505" spans="6:50" ht="15.75" customHeight="1" x14ac:dyDescent="0.3">
      <c r="F505" s="4"/>
      <c r="U505" s="4"/>
      <c r="Z505" s="4"/>
      <c r="AE505" s="4"/>
      <c r="AJ505" s="4"/>
      <c r="AX505" s="8"/>
    </row>
    <row r="506" spans="6:50" ht="15.75" customHeight="1" x14ac:dyDescent="0.3">
      <c r="F506" s="4"/>
      <c r="U506" s="4"/>
      <c r="Z506" s="4"/>
      <c r="AE506" s="4"/>
      <c r="AJ506" s="4"/>
      <c r="AX506" s="8"/>
    </row>
    <row r="507" spans="6:50" ht="15.75" customHeight="1" x14ac:dyDescent="0.3">
      <c r="F507" s="4"/>
      <c r="U507" s="4"/>
      <c r="Z507" s="4"/>
      <c r="AE507" s="4"/>
      <c r="AJ507" s="4"/>
      <c r="AX507" s="8"/>
    </row>
    <row r="508" spans="6:50" ht="15.75" customHeight="1" x14ac:dyDescent="0.3">
      <c r="F508" s="4"/>
      <c r="U508" s="4"/>
      <c r="Z508" s="4"/>
      <c r="AE508" s="4"/>
      <c r="AJ508" s="4"/>
      <c r="AX508" s="8"/>
    </row>
    <row r="509" spans="6:50" ht="15.75" customHeight="1" x14ac:dyDescent="0.3">
      <c r="F509" s="4"/>
      <c r="U509" s="4"/>
      <c r="Z509" s="4"/>
      <c r="AE509" s="4"/>
      <c r="AJ509" s="4"/>
      <c r="AX509" s="8"/>
    </row>
    <row r="510" spans="6:50" ht="15.75" customHeight="1" x14ac:dyDescent="0.3">
      <c r="F510" s="4"/>
      <c r="U510" s="4"/>
      <c r="Z510" s="4"/>
      <c r="AE510" s="4"/>
      <c r="AJ510" s="4"/>
      <c r="AX510" s="8"/>
    </row>
    <row r="511" spans="6:50" ht="15.75" customHeight="1" x14ac:dyDescent="0.3">
      <c r="F511" s="4"/>
      <c r="U511" s="4"/>
      <c r="Z511" s="4"/>
      <c r="AE511" s="4"/>
      <c r="AJ511" s="4"/>
      <c r="AX511" s="8"/>
    </row>
    <row r="512" spans="6:50" ht="15.75" customHeight="1" x14ac:dyDescent="0.3">
      <c r="F512" s="4"/>
      <c r="U512" s="4"/>
      <c r="Z512" s="4"/>
      <c r="AE512" s="4"/>
      <c r="AJ512" s="4"/>
      <c r="AX512" s="8"/>
    </row>
    <row r="513" spans="6:50" ht="15.75" customHeight="1" x14ac:dyDescent="0.3">
      <c r="F513" s="4"/>
      <c r="U513" s="4"/>
      <c r="Z513" s="4"/>
      <c r="AE513" s="4"/>
      <c r="AJ513" s="4"/>
      <c r="AX513" s="8"/>
    </row>
    <row r="514" spans="6:50" ht="15.75" customHeight="1" x14ac:dyDescent="0.3">
      <c r="F514" s="4"/>
      <c r="U514" s="4"/>
      <c r="Z514" s="4"/>
      <c r="AE514" s="4"/>
      <c r="AJ514" s="4"/>
      <c r="AX514" s="8"/>
    </row>
    <row r="515" spans="6:50" ht="15.75" customHeight="1" x14ac:dyDescent="0.3">
      <c r="F515" s="4"/>
      <c r="U515" s="4"/>
      <c r="Z515" s="4"/>
      <c r="AE515" s="4"/>
      <c r="AJ515" s="4"/>
      <c r="AX515" s="8"/>
    </row>
    <row r="516" spans="6:50" ht="15.75" customHeight="1" x14ac:dyDescent="0.3">
      <c r="F516" s="4"/>
      <c r="U516" s="4"/>
      <c r="Z516" s="4"/>
      <c r="AE516" s="4"/>
      <c r="AJ516" s="4"/>
      <c r="AX516" s="8"/>
    </row>
    <row r="517" spans="6:50" ht="15.75" customHeight="1" x14ac:dyDescent="0.3">
      <c r="F517" s="4"/>
      <c r="U517" s="4"/>
      <c r="Z517" s="4"/>
      <c r="AE517" s="4"/>
      <c r="AJ517" s="4"/>
      <c r="AX517" s="8"/>
    </row>
    <row r="518" spans="6:50" ht="15.75" customHeight="1" x14ac:dyDescent="0.3">
      <c r="F518" s="4"/>
      <c r="U518" s="4"/>
      <c r="Z518" s="4"/>
      <c r="AE518" s="4"/>
      <c r="AJ518" s="4"/>
      <c r="AX518" s="8"/>
    </row>
    <row r="519" spans="6:50" ht="15.75" customHeight="1" x14ac:dyDescent="0.3">
      <c r="F519" s="4"/>
      <c r="U519" s="4"/>
      <c r="Z519" s="4"/>
      <c r="AE519" s="4"/>
      <c r="AJ519" s="4"/>
      <c r="AX519" s="8"/>
    </row>
    <row r="520" spans="6:50" ht="15.75" customHeight="1" x14ac:dyDescent="0.3">
      <c r="F520" s="4"/>
      <c r="U520" s="4"/>
      <c r="Z520" s="4"/>
      <c r="AE520" s="4"/>
      <c r="AJ520" s="4"/>
      <c r="AX520" s="8"/>
    </row>
    <row r="521" spans="6:50" ht="15.75" customHeight="1" x14ac:dyDescent="0.3">
      <c r="F521" s="4"/>
      <c r="U521" s="4"/>
      <c r="Z521" s="4"/>
      <c r="AE521" s="4"/>
      <c r="AJ521" s="4"/>
      <c r="AX521" s="8"/>
    </row>
    <row r="522" spans="6:50" ht="15.75" customHeight="1" x14ac:dyDescent="0.3">
      <c r="F522" s="4"/>
      <c r="U522" s="4"/>
      <c r="Z522" s="4"/>
      <c r="AE522" s="4"/>
      <c r="AJ522" s="4"/>
      <c r="AX522" s="8"/>
    </row>
    <row r="523" spans="6:50" ht="15.75" customHeight="1" x14ac:dyDescent="0.3">
      <c r="F523" s="4"/>
      <c r="U523" s="4"/>
      <c r="Z523" s="4"/>
      <c r="AE523" s="4"/>
      <c r="AJ523" s="4"/>
      <c r="AX523" s="8"/>
    </row>
    <row r="524" spans="6:50" ht="15.75" customHeight="1" x14ac:dyDescent="0.3">
      <c r="F524" s="4"/>
      <c r="U524" s="4"/>
      <c r="Z524" s="4"/>
      <c r="AE524" s="4"/>
      <c r="AJ524" s="4"/>
      <c r="AX524" s="8"/>
    </row>
    <row r="525" spans="6:50" ht="15.75" customHeight="1" x14ac:dyDescent="0.3">
      <c r="F525" s="4"/>
      <c r="U525" s="4"/>
      <c r="Z525" s="4"/>
      <c r="AE525" s="4"/>
      <c r="AJ525" s="4"/>
      <c r="AX525" s="8"/>
    </row>
    <row r="526" spans="6:50" ht="15.75" customHeight="1" x14ac:dyDescent="0.3">
      <c r="F526" s="4"/>
      <c r="U526" s="4"/>
      <c r="Z526" s="4"/>
      <c r="AE526" s="4"/>
      <c r="AJ526" s="4"/>
      <c r="AX526" s="8"/>
    </row>
    <row r="527" spans="6:50" ht="15.75" customHeight="1" x14ac:dyDescent="0.3">
      <c r="F527" s="4"/>
      <c r="U527" s="4"/>
      <c r="Z527" s="4"/>
      <c r="AE527" s="4"/>
      <c r="AJ527" s="4"/>
      <c r="AX527" s="8"/>
    </row>
    <row r="528" spans="6:50" ht="15.75" customHeight="1" x14ac:dyDescent="0.3">
      <c r="F528" s="4"/>
      <c r="U528" s="4"/>
      <c r="Z528" s="4"/>
      <c r="AE528" s="4"/>
      <c r="AJ528" s="4"/>
      <c r="AX528" s="8"/>
    </row>
    <row r="529" spans="6:50" ht="15.75" customHeight="1" x14ac:dyDescent="0.3">
      <c r="F529" s="4"/>
      <c r="U529" s="4"/>
      <c r="Z529" s="4"/>
      <c r="AE529" s="4"/>
      <c r="AJ529" s="4"/>
      <c r="AX529" s="8"/>
    </row>
    <row r="530" spans="6:50" ht="15.75" customHeight="1" x14ac:dyDescent="0.3">
      <c r="F530" s="4"/>
      <c r="U530" s="4"/>
      <c r="Z530" s="4"/>
      <c r="AE530" s="4"/>
      <c r="AJ530" s="4"/>
      <c r="AX530" s="8"/>
    </row>
    <row r="531" spans="6:50" ht="15.75" customHeight="1" x14ac:dyDescent="0.3">
      <c r="F531" s="4"/>
      <c r="U531" s="4"/>
      <c r="Z531" s="4"/>
      <c r="AE531" s="4"/>
      <c r="AJ531" s="4"/>
      <c r="AX531" s="8"/>
    </row>
    <row r="532" spans="6:50" ht="15.75" customHeight="1" x14ac:dyDescent="0.3">
      <c r="F532" s="4"/>
      <c r="U532" s="4"/>
      <c r="Z532" s="4"/>
      <c r="AE532" s="4"/>
      <c r="AJ532" s="4"/>
      <c r="AX532" s="8"/>
    </row>
    <row r="533" spans="6:50" ht="15.75" customHeight="1" x14ac:dyDescent="0.3">
      <c r="F533" s="4"/>
      <c r="U533" s="4"/>
      <c r="Z533" s="4"/>
      <c r="AE533" s="4"/>
      <c r="AJ533" s="4"/>
      <c r="AX533" s="8"/>
    </row>
    <row r="534" spans="6:50" ht="15.75" customHeight="1" x14ac:dyDescent="0.3">
      <c r="F534" s="4"/>
      <c r="U534" s="4"/>
      <c r="Z534" s="4"/>
      <c r="AE534" s="4"/>
      <c r="AJ534" s="4"/>
      <c r="AX534" s="8"/>
    </row>
    <row r="535" spans="6:50" ht="15.75" customHeight="1" x14ac:dyDescent="0.3">
      <c r="F535" s="4"/>
      <c r="U535" s="4"/>
      <c r="Z535" s="4"/>
      <c r="AE535" s="4"/>
      <c r="AJ535" s="4"/>
      <c r="AX535" s="8"/>
    </row>
    <row r="536" spans="6:50" ht="15.75" customHeight="1" x14ac:dyDescent="0.3">
      <c r="F536" s="4"/>
      <c r="U536" s="4"/>
      <c r="Z536" s="4"/>
      <c r="AE536" s="4"/>
      <c r="AJ536" s="4"/>
      <c r="AX536" s="8"/>
    </row>
    <row r="537" spans="6:50" ht="15.75" customHeight="1" x14ac:dyDescent="0.3">
      <c r="F537" s="4"/>
      <c r="U537" s="4"/>
      <c r="Z537" s="4"/>
      <c r="AE537" s="4"/>
      <c r="AJ537" s="4"/>
      <c r="AX537" s="8"/>
    </row>
    <row r="538" spans="6:50" ht="15.75" customHeight="1" x14ac:dyDescent="0.3">
      <c r="F538" s="4"/>
      <c r="U538" s="4"/>
      <c r="Z538" s="4"/>
      <c r="AE538" s="4"/>
      <c r="AJ538" s="4"/>
      <c r="AX538" s="8"/>
    </row>
    <row r="539" spans="6:50" ht="15.75" customHeight="1" x14ac:dyDescent="0.3">
      <c r="F539" s="4"/>
      <c r="U539" s="4"/>
      <c r="Z539" s="4"/>
      <c r="AE539" s="4"/>
      <c r="AJ539" s="4"/>
      <c r="AX539" s="8"/>
    </row>
    <row r="540" spans="6:50" ht="15.75" customHeight="1" x14ac:dyDescent="0.3">
      <c r="F540" s="4"/>
      <c r="U540" s="4"/>
      <c r="Z540" s="4"/>
      <c r="AE540" s="4"/>
      <c r="AJ540" s="4"/>
      <c r="AX540" s="8"/>
    </row>
    <row r="541" spans="6:50" ht="15.75" customHeight="1" x14ac:dyDescent="0.3">
      <c r="F541" s="4"/>
      <c r="U541" s="4"/>
      <c r="Z541" s="4"/>
      <c r="AE541" s="4"/>
      <c r="AJ541" s="4"/>
      <c r="AX541" s="8"/>
    </row>
    <row r="542" spans="6:50" ht="15.75" customHeight="1" x14ac:dyDescent="0.3">
      <c r="F542" s="4"/>
      <c r="U542" s="4"/>
      <c r="Z542" s="4"/>
      <c r="AE542" s="4"/>
      <c r="AJ542" s="4"/>
      <c r="AX542" s="8"/>
    </row>
    <row r="543" spans="6:50" ht="15.75" customHeight="1" x14ac:dyDescent="0.3">
      <c r="F543" s="4"/>
      <c r="U543" s="4"/>
      <c r="Z543" s="4"/>
      <c r="AE543" s="4"/>
      <c r="AJ543" s="4"/>
      <c r="AX543" s="8"/>
    </row>
    <row r="544" spans="6:50" ht="15.75" customHeight="1" x14ac:dyDescent="0.3">
      <c r="F544" s="4"/>
      <c r="U544" s="4"/>
      <c r="Z544" s="4"/>
      <c r="AE544" s="4"/>
      <c r="AJ544" s="4"/>
      <c r="AX544" s="8"/>
    </row>
    <row r="545" spans="6:50" ht="15.75" customHeight="1" x14ac:dyDescent="0.3">
      <c r="F545" s="4"/>
      <c r="U545" s="4"/>
      <c r="Z545" s="4"/>
      <c r="AE545" s="4"/>
      <c r="AJ545" s="4"/>
      <c r="AX545" s="8"/>
    </row>
    <row r="546" spans="6:50" ht="15.75" customHeight="1" x14ac:dyDescent="0.3">
      <c r="F546" s="4"/>
      <c r="U546" s="4"/>
      <c r="Z546" s="4"/>
      <c r="AE546" s="4"/>
      <c r="AJ546" s="4"/>
      <c r="AX546" s="8"/>
    </row>
    <row r="547" spans="6:50" ht="15.75" customHeight="1" x14ac:dyDescent="0.3">
      <c r="F547" s="4"/>
      <c r="U547" s="4"/>
      <c r="Z547" s="4"/>
      <c r="AE547" s="4"/>
      <c r="AJ547" s="4"/>
      <c r="AX547" s="8"/>
    </row>
    <row r="548" spans="6:50" ht="15.75" customHeight="1" x14ac:dyDescent="0.3">
      <c r="F548" s="4"/>
      <c r="U548" s="4"/>
      <c r="Z548" s="4"/>
      <c r="AE548" s="4"/>
      <c r="AJ548" s="4"/>
      <c r="AX548" s="8"/>
    </row>
    <row r="549" spans="6:50" ht="15.75" customHeight="1" x14ac:dyDescent="0.3">
      <c r="F549" s="4"/>
      <c r="U549" s="4"/>
      <c r="Z549" s="4"/>
      <c r="AE549" s="4"/>
      <c r="AJ549" s="4"/>
      <c r="AX549" s="8"/>
    </row>
    <row r="550" spans="6:50" ht="15.75" customHeight="1" x14ac:dyDescent="0.3">
      <c r="F550" s="4"/>
      <c r="U550" s="4"/>
      <c r="Z550" s="4"/>
      <c r="AE550" s="4"/>
      <c r="AJ550" s="4"/>
      <c r="AX550" s="8"/>
    </row>
    <row r="551" spans="6:50" ht="15.75" customHeight="1" x14ac:dyDescent="0.3">
      <c r="F551" s="4"/>
      <c r="U551" s="4"/>
      <c r="Z551" s="4"/>
      <c r="AE551" s="4"/>
      <c r="AJ551" s="4"/>
      <c r="AX551" s="8"/>
    </row>
    <row r="552" spans="6:50" ht="15.75" customHeight="1" x14ac:dyDescent="0.3">
      <c r="F552" s="4"/>
      <c r="U552" s="4"/>
      <c r="Z552" s="4"/>
      <c r="AE552" s="4"/>
      <c r="AJ552" s="4"/>
      <c r="AX552" s="8"/>
    </row>
    <row r="553" spans="6:50" ht="15.75" customHeight="1" x14ac:dyDescent="0.3">
      <c r="F553" s="4"/>
      <c r="U553" s="4"/>
      <c r="Z553" s="4"/>
      <c r="AE553" s="4"/>
      <c r="AJ553" s="4"/>
      <c r="AX553" s="8"/>
    </row>
    <row r="554" spans="6:50" ht="15.75" customHeight="1" x14ac:dyDescent="0.3">
      <c r="F554" s="4"/>
      <c r="U554" s="4"/>
      <c r="Z554" s="4"/>
      <c r="AE554" s="4"/>
      <c r="AJ554" s="4"/>
      <c r="AX554" s="8"/>
    </row>
    <row r="555" spans="6:50" ht="15.75" customHeight="1" x14ac:dyDescent="0.3">
      <c r="F555" s="4"/>
      <c r="U555" s="4"/>
      <c r="Z555" s="4"/>
      <c r="AE555" s="4"/>
      <c r="AJ555" s="4"/>
      <c r="AX555" s="8"/>
    </row>
    <row r="556" spans="6:50" ht="15.75" customHeight="1" x14ac:dyDescent="0.3">
      <c r="F556" s="4"/>
      <c r="U556" s="4"/>
      <c r="Z556" s="4"/>
      <c r="AE556" s="4"/>
      <c r="AJ556" s="4"/>
      <c r="AX556" s="8"/>
    </row>
    <row r="557" spans="6:50" ht="15.75" customHeight="1" x14ac:dyDescent="0.3">
      <c r="F557" s="4"/>
      <c r="U557" s="4"/>
      <c r="Z557" s="4"/>
      <c r="AE557" s="4"/>
      <c r="AJ557" s="4"/>
      <c r="AX557" s="8"/>
    </row>
    <row r="558" spans="6:50" ht="15.75" customHeight="1" x14ac:dyDescent="0.3">
      <c r="F558" s="4"/>
      <c r="U558" s="4"/>
      <c r="Z558" s="4"/>
      <c r="AE558" s="4"/>
      <c r="AJ558" s="4"/>
      <c r="AX558" s="8"/>
    </row>
    <row r="559" spans="6:50" ht="15.75" customHeight="1" x14ac:dyDescent="0.3">
      <c r="F559" s="4"/>
      <c r="U559" s="4"/>
      <c r="Z559" s="4"/>
      <c r="AE559" s="4"/>
      <c r="AJ559" s="4"/>
      <c r="AX559" s="8"/>
    </row>
    <row r="560" spans="6:50" ht="15.75" customHeight="1" x14ac:dyDescent="0.3">
      <c r="F560" s="4"/>
      <c r="U560" s="4"/>
      <c r="Z560" s="4"/>
      <c r="AE560" s="4"/>
      <c r="AJ560" s="4"/>
      <c r="AX560" s="8"/>
    </row>
    <row r="561" spans="6:50" ht="15.75" customHeight="1" x14ac:dyDescent="0.3">
      <c r="F561" s="4"/>
      <c r="U561" s="4"/>
      <c r="Z561" s="4"/>
      <c r="AE561" s="4"/>
      <c r="AJ561" s="4"/>
      <c r="AX561" s="8"/>
    </row>
    <row r="562" spans="6:50" ht="15.75" customHeight="1" x14ac:dyDescent="0.3">
      <c r="F562" s="4"/>
      <c r="U562" s="4"/>
      <c r="Z562" s="4"/>
      <c r="AE562" s="4"/>
      <c r="AJ562" s="4"/>
      <c r="AX562" s="8"/>
    </row>
    <row r="563" spans="6:50" ht="15.75" customHeight="1" x14ac:dyDescent="0.3">
      <c r="F563" s="4"/>
      <c r="U563" s="4"/>
      <c r="Z563" s="4"/>
      <c r="AE563" s="4"/>
      <c r="AJ563" s="4"/>
      <c r="AX563" s="8"/>
    </row>
    <row r="564" spans="6:50" ht="15.75" customHeight="1" x14ac:dyDescent="0.3">
      <c r="F564" s="4"/>
      <c r="U564" s="4"/>
      <c r="Z564" s="4"/>
      <c r="AE564" s="4"/>
      <c r="AJ564" s="4"/>
      <c r="AX564" s="8"/>
    </row>
    <row r="565" spans="6:50" ht="15.75" customHeight="1" x14ac:dyDescent="0.3">
      <c r="F565" s="4"/>
      <c r="U565" s="4"/>
      <c r="Z565" s="4"/>
      <c r="AE565" s="4"/>
      <c r="AJ565" s="4"/>
      <c r="AX565" s="8"/>
    </row>
    <row r="566" spans="6:50" ht="15.75" customHeight="1" x14ac:dyDescent="0.3">
      <c r="F566" s="4"/>
      <c r="U566" s="4"/>
      <c r="Z566" s="4"/>
      <c r="AE566" s="4"/>
      <c r="AJ566" s="4"/>
      <c r="AX566" s="8"/>
    </row>
    <row r="567" spans="6:50" ht="15.75" customHeight="1" x14ac:dyDescent="0.3">
      <c r="F567" s="4"/>
      <c r="U567" s="4"/>
      <c r="Z567" s="4"/>
      <c r="AE567" s="4"/>
      <c r="AJ567" s="4"/>
      <c r="AX567" s="8"/>
    </row>
    <row r="568" spans="6:50" ht="15.75" customHeight="1" x14ac:dyDescent="0.3">
      <c r="F568" s="4"/>
      <c r="U568" s="4"/>
      <c r="Z568" s="4"/>
      <c r="AE568" s="4"/>
      <c r="AJ568" s="4"/>
      <c r="AX568" s="8"/>
    </row>
    <row r="569" spans="6:50" ht="15.75" customHeight="1" x14ac:dyDescent="0.3">
      <c r="F569" s="4"/>
      <c r="U569" s="4"/>
      <c r="Z569" s="4"/>
      <c r="AE569" s="4"/>
      <c r="AJ569" s="4"/>
      <c r="AX569" s="8"/>
    </row>
    <row r="570" spans="6:50" ht="15.75" customHeight="1" x14ac:dyDescent="0.3">
      <c r="F570" s="4"/>
      <c r="U570" s="4"/>
      <c r="Z570" s="4"/>
      <c r="AE570" s="4"/>
      <c r="AJ570" s="4"/>
      <c r="AX570" s="8"/>
    </row>
    <row r="571" spans="6:50" ht="15.75" customHeight="1" x14ac:dyDescent="0.3">
      <c r="F571" s="4"/>
      <c r="U571" s="4"/>
      <c r="Z571" s="4"/>
      <c r="AE571" s="4"/>
      <c r="AJ571" s="4"/>
      <c r="AX571" s="8"/>
    </row>
    <row r="572" spans="6:50" ht="15.75" customHeight="1" x14ac:dyDescent="0.3">
      <c r="F572" s="4"/>
      <c r="U572" s="4"/>
      <c r="Z572" s="4"/>
      <c r="AE572" s="4"/>
      <c r="AJ572" s="4"/>
      <c r="AX572" s="8"/>
    </row>
    <row r="573" spans="6:50" ht="15.75" customHeight="1" x14ac:dyDescent="0.3">
      <c r="F573" s="4"/>
      <c r="U573" s="4"/>
      <c r="Z573" s="4"/>
      <c r="AE573" s="4"/>
      <c r="AJ573" s="4"/>
      <c r="AX573" s="8"/>
    </row>
    <row r="574" spans="6:50" ht="15.75" customHeight="1" x14ac:dyDescent="0.3">
      <c r="F574" s="4"/>
      <c r="U574" s="4"/>
      <c r="Z574" s="4"/>
      <c r="AE574" s="4"/>
      <c r="AJ574" s="4"/>
      <c r="AX574" s="8"/>
    </row>
    <row r="575" spans="6:50" ht="15.75" customHeight="1" x14ac:dyDescent="0.3">
      <c r="F575" s="4"/>
      <c r="U575" s="4"/>
      <c r="Z575" s="4"/>
      <c r="AE575" s="4"/>
      <c r="AJ575" s="4"/>
      <c r="AX575" s="8"/>
    </row>
    <row r="576" spans="6:50" ht="15.75" customHeight="1" x14ac:dyDescent="0.3">
      <c r="F576" s="4"/>
      <c r="U576" s="4"/>
      <c r="Z576" s="4"/>
      <c r="AE576" s="4"/>
      <c r="AJ576" s="4"/>
      <c r="AX576" s="8"/>
    </row>
    <row r="577" spans="6:50" ht="15.75" customHeight="1" x14ac:dyDescent="0.3">
      <c r="F577" s="4"/>
      <c r="U577" s="4"/>
      <c r="Z577" s="4"/>
      <c r="AE577" s="4"/>
      <c r="AJ577" s="4"/>
      <c r="AX577" s="8"/>
    </row>
    <row r="578" spans="6:50" ht="15.75" customHeight="1" x14ac:dyDescent="0.3">
      <c r="F578" s="4"/>
      <c r="U578" s="4"/>
      <c r="Z578" s="4"/>
      <c r="AE578" s="4"/>
      <c r="AJ578" s="4"/>
      <c r="AX578" s="8"/>
    </row>
    <row r="579" spans="6:50" ht="15.75" customHeight="1" x14ac:dyDescent="0.3">
      <c r="F579" s="4"/>
      <c r="U579" s="4"/>
      <c r="Z579" s="4"/>
      <c r="AE579" s="4"/>
      <c r="AJ579" s="4"/>
      <c r="AX579" s="8"/>
    </row>
    <row r="580" spans="6:50" ht="15.75" customHeight="1" x14ac:dyDescent="0.3">
      <c r="F580" s="4"/>
      <c r="U580" s="4"/>
      <c r="Z580" s="4"/>
      <c r="AE580" s="4"/>
      <c r="AJ580" s="4"/>
      <c r="AX580" s="8"/>
    </row>
    <row r="581" spans="6:50" ht="15.75" customHeight="1" x14ac:dyDescent="0.3">
      <c r="F581" s="4"/>
      <c r="U581" s="4"/>
      <c r="Z581" s="4"/>
      <c r="AE581" s="4"/>
      <c r="AJ581" s="4"/>
      <c r="AX581" s="8"/>
    </row>
    <row r="582" spans="6:50" ht="15.75" customHeight="1" x14ac:dyDescent="0.3">
      <c r="F582" s="4"/>
      <c r="U582" s="4"/>
      <c r="Z582" s="4"/>
      <c r="AE582" s="4"/>
      <c r="AJ582" s="4"/>
      <c r="AX582" s="8"/>
    </row>
    <row r="583" spans="6:50" ht="15.75" customHeight="1" x14ac:dyDescent="0.3">
      <c r="F583" s="4"/>
      <c r="U583" s="4"/>
      <c r="Z583" s="4"/>
      <c r="AE583" s="4"/>
      <c r="AJ583" s="4"/>
      <c r="AX583" s="8"/>
    </row>
    <row r="584" spans="6:50" ht="15.75" customHeight="1" x14ac:dyDescent="0.3">
      <c r="F584" s="4"/>
      <c r="U584" s="4"/>
      <c r="Z584" s="4"/>
      <c r="AE584" s="4"/>
      <c r="AJ584" s="4"/>
      <c r="AX584" s="8"/>
    </row>
    <row r="585" spans="6:50" ht="15.75" customHeight="1" x14ac:dyDescent="0.3">
      <c r="F585" s="4"/>
      <c r="U585" s="4"/>
      <c r="Z585" s="4"/>
      <c r="AE585" s="4"/>
      <c r="AJ585" s="4"/>
      <c r="AX585" s="8"/>
    </row>
    <row r="586" spans="6:50" ht="15.75" customHeight="1" x14ac:dyDescent="0.3">
      <c r="F586" s="4"/>
      <c r="U586" s="4"/>
      <c r="Z586" s="4"/>
      <c r="AE586" s="4"/>
      <c r="AJ586" s="4"/>
      <c r="AX586" s="8"/>
    </row>
    <row r="587" spans="6:50" ht="15.75" customHeight="1" x14ac:dyDescent="0.3">
      <c r="F587" s="4"/>
      <c r="U587" s="4"/>
      <c r="Z587" s="4"/>
      <c r="AE587" s="4"/>
      <c r="AJ587" s="4"/>
      <c r="AX587" s="8"/>
    </row>
    <row r="588" spans="6:50" ht="15.75" customHeight="1" x14ac:dyDescent="0.3">
      <c r="F588" s="4"/>
      <c r="U588" s="4"/>
      <c r="Z588" s="4"/>
      <c r="AE588" s="4"/>
      <c r="AJ588" s="4"/>
      <c r="AX588" s="8"/>
    </row>
    <row r="589" spans="6:50" ht="15.75" customHeight="1" x14ac:dyDescent="0.3">
      <c r="F589" s="4"/>
      <c r="U589" s="4"/>
      <c r="Z589" s="4"/>
      <c r="AE589" s="4"/>
      <c r="AJ589" s="4"/>
      <c r="AX589" s="8"/>
    </row>
    <row r="590" spans="6:50" ht="15.75" customHeight="1" x14ac:dyDescent="0.3">
      <c r="F590" s="4"/>
      <c r="U590" s="4"/>
      <c r="Z590" s="4"/>
      <c r="AE590" s="4"/>
      <c r="AJ590" s="4"/>
      <c r="AX590" s="8"/>
    </row>
    <row r="591" spans="6:50" ht="15.75" customHeight="1" x14ac:dyDescent="0.3">
      <c r="F591" s="4"/>
      <c r="U591" s="4"/>
      <c r="Z591" s="4"/>
      <c r="AE591" s="4"/>
      <c r="AJ591" s="4"/>
      <c r="AX591" s="8"/>
    </row>
    <row r="592" spans="6:50" ht="15.75" customHeight="1" x14ac:dyDescent="0.3">
      <c r="F592" s="4"/>
      <c r="U592" s="4"/>
      <c r="Z592" s="4"/>
      <c r="AE592" s="4"/>
      <c r="AJ592" s="4"/>
      <c r="AX592" s="8"/>
    </row>
    <row r="593" spans="6:50" ht="15.75" customHeight="1" x14ac:dyDescent="0.3">
      <c r="F593" s="4"/>
      <c r="U593" s="4"/>
      <c r="Z593" s="4"/>
      <c r="AE593" s="4"/>
      <c r="AJ593" s="4"/>
      <c r="AX593" s="8"/>
    </row>
    <row r="594" spans="6:50" ht="15.75" customHeight="1" x14ac:dyDescent="0.3">
      <c r="F594" s="4"/>
      <c r="U594" s="4"/>
      <c r="Z594" s="4"/>
      <c r="AE594" s="4"/>
      <c r="AJ594" s="4"/>
      <c r="AX594" s="8"/>
    </row>
    <row r="595" spans="6:50" ht="15.75" customHeight="1" x14ac:dyDescent="0.3">
      <c r="F595" s="4"/>
      <c r="U595" s="4"/>
      <c r="Z595" s="4"/>
      <c r="AE595" s="4"/>
      <c r="AJ595" s="4"/>
      <c r="AX595" s="8"/>
    </row>
    <row r="596" spans="6:50" ht="15.75" customHeight="1" x14ac:dyDescent="0.3">
      <c r="F596" s="4"/>
      <c r="U596" s="4"/>
      <c r="Z596" s="4"/>
      <c r="AE596" s="4"/>
      <c r="AJ596" s="4"/>
      <c r="AX596" s="8"/>
    </row>
    <row r="597" spans="6:50" ht="15.75" customHeight="1" x14ac:dyDescent="0.3">
      <c r="F597" s="4"/>
      <c r="U597" s="4"/>
      <c r="Z597" s="4"/>
      <c r="AE597" s="4"/>
      <c r="AJ597" s="4"/>
      <c r="AX597" s="8"/>
    </row>
    <row r="598" spans="6:50" ht="15.75" customHeight="1" x14ac:dyDescent="0.3">
      <c r="F598" s="4"/>
      <c r="U598" s="4"/>
      <c r="Z598" s="4"/>
      <c r="AE598" s="4"/>
      <c r="AJ598" s="4"/>
      <c r="AX598" s="8"/>
    </row>
    <row r="599" spans="6:50" ht="15.75" customHeight="1" x14ac:dyDescent="0.3">
      <c r="F599" s="4"/>
      <c r="U599" s="4"/>
      <c r="Z599" s="4"/>
      <c r="AE599" s="4"/>
      <c r="AJ599" s="4"/>
      <c r="AX599" s="8"/>
    </row>
    <row r="600" spans="6:50" ht="15.75" customHeight="1" x14ac:dyDescent="0.3">
      <c r="F600" s="4"/>
      <c r="U600" s="4"/>
      <c r="Z600" s="4"/>
      <c r="AE600" s="4"/>
      <c r="AJ600" s="4"/>
      <c r="AX600" s="8"/>
    </row>
    <row r="601" spans="6:50" ht="15.75" customHeight="1" x14ac:dyDescent="0.3">
      <c r="F601" s="4"/>
      <c r="U601" s="4"/>
      <c r="Z601" s="4"/>
      <c r="AE601" s="4"/>
      <c r="AJ601" s="4"/>
      <c r="AX601" s="8"/>
    </row>
    <row r="602" spans="6:50" ht="15.75" customHeight="1" x14ac:dyDescent="0.3">
      <c r="F602" s="4"/>
      <c r="U602" s="4"/>
      <c r="Z602" s="4"/>
      <c r="AE602" s="4"/>
      <c r="AJ602" s="4"/>
      <c r="AX602" s="8"/>
    </row>
    <row r="603" spans="6:50" ht="15.75" customHeight="1" x14ac:dyDescent="0.3">
      <c r="F603" s="4"/>
      <c r="U603" s="4"/>
      <c r="Z603" s="4"/>
      <c r="AE603" s="4"/>
      <c r="AJ603" s="4"/>
      <c r="AX603" s="8"/>
    </row>
    <row r="604" spans="6:50" ht="15.75" customHeight="1" x14ac:dyDescent="0.3">
      <c r="F604" s="4"/>
      <c r="U604" s="4"/>
      <c r="Z604" s="4"/>
      <c r="AE604" s="4"/>
      <c r="AJ604" s="4"/>
      <c r="AX604" s="8"/>
    </row>
    <row r="605" spans="6:50" ht="15.75" customHeight="1" x14ac:dyDescent="0.3">
      <c r="F605" s="4"/>
      <c r="U605" s="4"/>
      <c r="Z605" s="4"/>
      <c r="AE605" s="4"/>
      <c r="AJ605" s="4"/>
      <c r="AX605" s="8"/>
    </row>
    <row r="606" spans="6:50" ht="15.75" customHeight="1" x14ac:dyDescent="0.3">
      <c r="F606" s="4"/>
      <c r="U606" s="4"/>
      <c r="Z606" s="4"/>
      <c r="AE606" s="4"/>
      <c r="AJ606" s="4"/>
      <c r="AX606" s="8"/>
    </row>
    <row r="607" spans="6:50" ht="15.75" customHeight="1" x14ac:dyDescent="0.3">
      <c r="F607" s="4"/>
      <c r="U607" s="4"/>
      <c r="Z607" s="4"/>
      <c r="AE607" s="4"/>
      <c r="AJ607" s="4"/>
      <c r="AX607" s="8"/>
    </row>
    <row r="608" spans="6:50" ht="15.75" customHeight="1" x14ac:dyDescent="0.3">
      <c r="F608" s="4"/>
      <c r="U608" s="4"/>
      <c r="Z608" s="4"/>
      <c r="AE608" s="4"/>
      <c r="AJ608" s="4"/>
      <c r="AX608" s="8"/>
    </row>
    <row r="609" spans="6:50" ht="15.75" customHeight="1" x14ac:dyDescent="0.3">
      <c r="F609" s="4"/>
      <c r="U609" s="4"/>
      <c r="Z609" s="4"/>
      <c r="AE609" s="4"/>
      <c r="AJ609" s="4"/>
      <c r="AX609" s="8"/>
    </row>
    <row r="610" spans="6:50" ht="15.75" customHeight="1" x14ac:dyDescent="0.3">
      <c r="F610" s="4"/>
      <c r="U610" s="4"/>
      <c r="Z610" s="4"/>
      <c r="AE610" s="4"/>
      <c r="AJ610" s="4"/>
      <c r="AX610" s="8"/>
    </row>
    <row r="611" spans="6:50" ht="15.75" customHeight="1" x14ac:dyDescent="0.3">
      <c r="F611" s="4"/>
      <c r="U611" s="4"/>
      <c r="Z611" s="4"/>
      <c r="AE611" s="4"/>
      <c r="AJ611" s="4"/>
      <c r="AX611" s="8"/>
    </row>
    <row r="612" spans="6:50" ht="15.75" customHeight="1" x14ac:dyDescent="0.3">
      <c r="F612" s="4"/>
      <c r="U612" s="4"/>
      <c r="Z612" s="4"/>
      <c r="AE612" s="4"/>
      <c r="AJ612" s="4"/>
      <c r="AX612" s="8"/>
    </row>
    <row r="613" spans="6:50" ht="15.75" customHeight="1" x14ac:dyDescent="0.3">
      <c r="F613" s="4"/>
      <c r="U613" s="4"/>
      <c r="Z613" s="4"/>
      <c r="AE613" s="4"/>
      <c r="AJ613" s="4"/>
      <c r="AX613" s="8"/>
    </row>
    <row r="614" spans="6:50" ht="15.75" customHeight="1" x14ac:dyDescent="0.3">
      <c r="F614" s="4"/>
      <c r="U614" s="4"/>
      <c r="Z614" s="4"/>
      <c r="AE614" s="4"/>
      <c r="AJ614" s="4"/>
      <c r="AX614" s="8"/>
    </row>
    <row r="615" spans="6:50" ht="15.75" customHeight="1" x14ac:dyDescent="0.3">
      <c r="F615" s="4"/>
      <c r="U615" s="4"/>
      <c r="Z615" s="4"/>
      <c r="AE615" s="4"/>
      <c r="AJ615" s="4"/>
      <c r="AX615" s="8"/>
    </row>
    <row r="616" spans="6:50" ht="15.75" customHeight="1" x14ac:dyDescent="0.3">
      <c r="F616" s="4"/>
      <c r="U616" s="4"/>
      <c r="Z616" s="4"/>
      <c r="AE616" s="4"/>
      <c r="AJ616" s="4"/>
      <c r="AX616" s="8"/>
    </row>
    <row r="617" spans="6:50" ht="15.75" customHeight="1" x14ac:dyDescent="0.3">
      <c r="F617" s="4"/>
      <c r="U617" s="4"/>
      <c r="Z617" s="4"/>
      <c r="AE617" s="4"/>
      <c r="AJ617" s="4"/>
      <c r="AX617" s="8"/>
    </row>
    <row r="618" spans="6:50" ht="15.75" customHeight="1" x14ac:dyDescent="0.3">
      <c r="F618" s="4"/>
      <c r="U618" s="4"/>
      <c r="Z618" s="4"/>
      <c r="AE618" s="4"/>
      <c r="AJ618" s="4"/>
      <c r="AX618" s="8"/>
    </row>
    <row r="619" spans="6:50" ht="15.75" customHeight="1" x14ac:dyDescent="0.3">
      <c r="F619" s="4"/>
      <c r="U619" s="4"/>
      <c r="Z619" s="4"/>
      <c r="AE619" s="4"/>
      <c r="AJ619" s="4"/>
      <c r="AX619" s="8"/>
    </row>
    <row r="620" spans="6:50" ht="15.75" customHeight="1" x14ac:dyDescent="0.3">
      <c r="F620" s="4"/>
      <c r="U620" s="4"/>
      <c r="Z620" s="4"/>
      <c r="AE620" s="4"/>
      <c r="AJ620" s="4"/>
      <c r="AX620" s="8"/>
    </row>
    <row r="621" spans="6:50" ht="15.75" customHeight="1" x14ac:dyDescent="0.3">
      <c r="F621" s="4"/>
      <c r="U621" s="4"/>
      <c r="Z621" s="4"/>
      <c r="AE621" s="4"/>
      <c r="AJ621" s="4"/>
      <c r="AX621" s="8"/>
    </row>
    <row r="622" spans="6:50" ht="15.75" customHeight="1" x14ac:dyDescent="0.3">
      <c r="F622" s="4"/>
      <c r="U622" s="4"/>
      <c r="Z622" s="4"/>
      <c r="AE622" s="4"/>
      <c r="AJ622" s="4"/>
      <c r="AX622" s="8"/>
    </row>
    <row r="623" spans="6:50" ht="15.75" customHeight="1" x14ac:dyDescent="0.3">
      <c r="F623" s="4"/>
      <c r="U623" s="4"/>
      <c r="Z623" s="4"/>
      <c r="AE623" s="4"/>
      <c r="AJ623" s="4"/>
      <c r="AX623" s="8"/>
    </row>
    <row r="624" spans="6:50" ht="15.75" customHeight="1" x14ac:dyDescent="0.3">
      <c r="F624" s="4"/>
      <c r="U624" s="4"/>
      <c r="Z624" s="4"/>
      <c r="AE624" s="4"/>
      <c r="AJ624" s="4"/>
      <c r="AX624" s="8"/>
    </row>
    <row r="625" spans="6:50" ht="15.75" customHeight="1" x14ac:dyDescent="0.3">
      <c r="F625" s="4"/>
      <c r="U625" s="4"/>
      <c r="Z625" s="4"/>
      <c r="AE625" s="4"/>
      <c r="AJ625" s="4"/>
      <c r="AX625" s="8"/>
    </row>
    <row r="626" spans="6:50" ht="15.75" customHeight="1" x14ac:dyDescent="0.3">
      <c r="F626" s="4"/>
      <c r="U626" s="4"/>
      <c r="Z626" s="4"/>
      <c r="AE626" s="4"/>
      <c r="AJ626" s="4"/>
      <c r="AX626" s="8"/>
    </row>
    <row r="627" spans="6:50" ht="15.75" customHeight="1" x14ac:dyDescent="0.3">
      <c r="F627" s="4"/>
      <c r="U627" s="4"/>
      <c r="Z627" s="4"/>
      <c r="AE627" s="4"/>
      <c r="AJ627" s="4"/>
      <c r="AX627" s="8"/>
    </row>
    <row r="628" spans="6:50" ht="15.75" customHeight="1" x14ac:dyDescent="0.3">
      <c r="F628" s="4"/>
      <c r="U628" s="4"/>
      <c r="Z628" s="4"/>
      <c r="AE628" s="4"/>
      <c r="AJ628" s="4"/>
      <c r="AX628" s="8"/>
    </row>
    <row r="629" spans="6:50" ht="15.75" customHeight="1" x14ac:dyDescent="0.3">
      <c r="F629" s="4"/>
      <c r="U629" s="4"/>
      <c r="Z629" s="4"/>
      <c r="AE629" s="4"/>
      <c r="AJ629" s="4"/>
      <c r="AX629" s="8"/>
    </row>
    <row r="630" spans="6:50" ht="15.75" customHeight="1" x14ac:dyDescent="0.3">
      <c r="F630" s="4"/>
      <c r="U630" s="4"/>
      <c r="Z630" s="4"/>
      <c r="AE630" s="4"/>
      <c r="AJ630" s="4"/>
      <c r="AX630" s="8"/>
    </row>
    <row r="631" spans="6:50" ht="15.75" customHeight="1" x14ac:dyDescent="0.3">
      <c r="F631" s="4"/>
      <c r="U631" s="4"/>
      <c r="Z631" s="4"/>
      <c r="AE631" s="4"/>
      <c r="AJ631" s="4"/>
      <c r="AX631" s="8"/>
    </row>
    <row r="632" spans="6:50" ht="15.75" customHeight="1" x14ac:dyDescent="0.3">
      <c r="F632" s="4"/>
      <c r="U632" s="4"/>
      <c r="Z632" s="4"/>
      <c r="AE632" s="4"/>
      <c r="AJ632" s="4"/>
      <c r="AX632" s="8"/>
    </row>
    <row r="633" spans="6:50" ht="15.75" customHeight="1" x14ac:dyDescent="0.3">
      <c r="F633" s="4"/>
      <c r="U633" s="4"/>
      <c r="Z633" s="4"/>
      <c r="AE633" s="4"/>
      <c r="AJ633" s="4"/>
      <c r="AX633" s="8"/>
    </row>
    <row r="634" spans="6:50" ht="15.75" customHeight="1" x14ac:dyDescent="0.3">
      <c r="F634" s="4"/>
      <c r="U634" s="4"/>
      <c r="Z634" s="4"/>
      <c r="AE634" s="4"/>
      <c r="AJ634" s="4"/>
      <c r="AX634" s="8"/>
    </row>
    <row r="635" spans="6:50" ht="15.75" customHeight="1" x14ac:dyDescent="0.3">
      <c r="F635" s="4"/>
      <c r="U635" s="4"/>
      <c r="Z635" s="4"/>
      <c r="AE635" s="4"/>
      <c r="AJ635" s="4"/>
      <c r="AX635" s="8"/>
    </row>
    <row r="636" spans="6:50" ht="15.75" customHeight="1" x14ac:dyDescent="0.3">
      <c r="F636" s="4"/>
      <c r="U636" s="4"/>
      <c r="Z636" s="4"/>
      <c r="AE636" s="4"/>
      <c r="AJ636" s="4"/>
      <c r="AX636" s="8"/>
    </row>
    <row r="637" spans="6:50" ht="15.75" customHeight="1" x14ac:dyDescent="0.3">
      <c r="F637" s="4"/>
      <c r="U637" s="4"/>
      <c r="Z637" s="4"/>
      <c r="AE637" s="4"/>
      <c r="AJ637" s="4"/>
      <c r="AX637" s="8"/>
    </row>
    <row r="638" spans="6:50" ht="15.75" customHeight="1" x14ac:dyDescent="0.3">
      <c r="F638" s="4"/>
      <c r="U638" s="4"/>
      <c r="Z638" s="4"/>
      <c r="AE638" s="4"/>
      <c r="AJ638" s="4"/>
      <c r="AX638" s="8"/>
    </row>
    <row r="639" spans="6:50" ht="15.75" customHeight="1" x14ac:dyDescent="0.3">
      <c r="F639" s="4"/>
      <c r="U639" s="4"/>
      <c r="Z639" s="4"/>
      <c r="AE639" s="4"/>
      <c r="AJ639" s="4"/>
      <c r="AX639" s="8"/>
    </row>
    <row r="640" spans="6:50" ht="15.75" customHeight="1" x14ac:dyDescent="0.3">
      <c r="F640" s="4"/>
      <c r="U640" s="4"/>
      <c r="Z640" s="4"/>
      <c r="AE640" s="4"/>
      <c r="AJ640" s="4"/>
      <c r="AX640" s="8"/>
    </row>
    <row r="641" spans="6:50" ht="15.75" customHeight="1" x14ac:dyDescent="0.3">
      <c r="F641" s="4"/>
      <c r="U641" s="4"/>
      <c r="Z641" s="4"/>
      <c r="AE641" s="4"/>
      <c r="AJ641" s="4"/>
      <c r="AX641" s="8"/>
    </row>
    <row r="642" spans="6:50" ht="15.75" customHeight="1" x14ac:dyDescent="0.3">
      <c r="F642" s="4"/>
      <c r="U642" s="4"/>
      <c r="Z642" s="4"/>
      <c r="AE642" s="4"/>
      <c r="AJ642" s="4"/>
      <c r="AX642" s="8"/>
    </row>
    <row r="643" spans="6:50" ht="15.75" customHeight="1" x14ac:dyDescent="0.3">
      <c r="F643" s="4"/>
      <c r="U643" s="4"/>
      <c r="Z643" s="4"/>
      <c r="AE643" s="4"/>
      <c r="AJ643" s="4"/>
      <c r="AX643" s="8"/>
    </row>
    <row r="644" spans="6:50" ht="15.75" customHeight="1" x14ac:dyDescent="0.3">
      <c r="F644" s="4"/>
      <c r="U644" s="4"/>
      <c r="Z644" s="4"/>
      <c r="AE644" s="4"/>
      <c r="AJ644" s="4"/>
      <c r="AX644" s="8"/>
    </row>
    <row r="645" spans="6:50" ht="15.75" customHeight="1" x14ac:dyDescent="0.3">
      <c r="F645" s="4"/>
      <c r="U645" s="4"/>
      <c r="Z645" s="4"/>
      <c r="AE645" s="4"/>
      <c r="AJ645" s="4"/>
      <c r="AX645" s="8"/>
    </row>
    <row r="646" spans="6:50" ht="15.75" customHeight="1" x14ac:dyDescent="0.3">
      <c r="F646" s="4"/>
      <c r="U646" s="4"/>
      <c r="Z646" s="4"/>
      <c r="AE646" s="4"/>
      <c r="AJ646" s="4"/>
      <c r="AX646" s="8"/>
    </row>
    <row r="647" spans="6:50" ht="15.75" customHeight="1" x14ac:dyDescent="0.3">
      <c r="F647" s="4"/>
      <c r="U647" s="4"/>
      <c r="Z647" s="4"/>
      <c r="AE647" s="4"/>
      <c r="AJ647" s="4"/>
      <c r="AX647" s="8"/>
    </row>
    <row r="648" spans="6:50" ht="15.75" customHeight="1" x14ac:dyDescent="0.3">
      <c r="F648" s="4"/>
      <c r="U648" s="4"/>
      <c r="Z648" s="4"/>
      <c r="AE648" s="4"/>
      <c r="AJ648" s="4"/>
      <c r="AX648" s="8"/>
    </row>
    <row r="649" spans="6:50" ht="15.75" customHeight="1" x14ac:dyDescent="0.3">
      <c r="F649" s="4"/>
      <c r="U649" s="4"/>
      <c r="Z649" s="4"/>
      <c r="AE649" s="4"/>
      <c r="AJ649" s="4"/>
      <c r="AX649" s="8"/>
    </row>
    <row r="650" spans="6:50" ht="15.75" customHeight="1" x14ac:dyDescent="0.3">
      <c r="F650" s="4"/>
      <c r="U650" s="4"/>
      <c r="Z650" s="4"/>
      <c r="AE650" s="4"/>
      <c r="AJ650" s="4"/>
      <c r="AX650" s="8"/>
    </row>
    <row r="651" spans="6:50" ht="15.75" customHeight="1" x14ac:dyDescent="0.3">
      <c r="F651" s="4"/>
      <c r="U651" s="4"/>
      <c r="Z651" s="4"/>
      <c r="AE651" s="4"/>
      <c r="AJ651" s="4"/>
      <c r="AX651" s="8"/>
    </row>
    <row r="652" spans="6:50" ht="15.75" customHeight="1" x14ac:dyDescent="0.3">
      <c r="F652" s="4"/>
      <c r="U652" s="4"/>
      <c r="Z652" s="4"/>
      <c r="AE652" s="4"/>
      <c r="AJ652" s="4"/>
      <c r="AX652" s="8"/>
    </row>
    <row r="653" spans="6:50" ht="15.75" customHeight="1" x14ac:dyDescent="0.3">
      <c r="F653" s="4"/>
      <c r="U653" s="4"/>
      <c r="Z653" s="4"/>
      <c r="AE653" s="4"/>
      <c r="AJ653" s="4"/>
      <c r="AX653" s="8"/>
    </row>
    <row r="654" spans="6:50" ht="15.75" customHeight="1" x14ac:dyDescent="0.3">
      <c r="F654" s="4"/>
      <c r="U654" s="4"/>
      <c r="Z654" s="4"/>
      <c r="AE654" s="4"/>
      <c r="AJ654" s="4"/>
      <c r="AX654" s="8"/>
    </row>
    <row r="655" spans="6:50" ht="15.75" customHeight="1" x14ac:dyDescent="0.3">
      <c r="F655" s="4"/>
      <c r="U655" s="4"/>
      <c r="Z655" s="4"/>
      <c r="AE655" s="4"/>
      <c r="AJ655" s="4"/>
      <c r="AX655" s="8"/>
    </row>
    <row r="656" spans="6:50" ht="15.75" customHeight="1" x14ac:dyDescent="0.3">
      <c r="F656" s="4"/>
      <c r="U656" s="4"/>
      <c r="Z656" s="4"/>
      <c r="AE656" s="4"/>
      <c r="AJ656" s="4"/>
      <c r="AX656" s="8"/>
    </row>
    <row r="657" spans="6:50" ht="15.75" customHeight="1" x14ac:dyDescent="0.3">
      <c r="F657" s="4"/>
      <c r="U657" s="4"/>
      <c r="Z657" s="4"/>
      <c r="AE657" s="4"/>
      <c r="AJ657" s="4"/>
      <c r="AX657" s="8"/>
    </row>
    <row r="658" spans="6:50" ht="15.75" customHeight="1" x14ac:dyDescent="0.3">
      <c r="F658" s="4"/>
      <c r="U658" s="4"/>
      <c r="Z658" s="4"/>
      <c r="AE658" s="4"/>
      <c r="AJ658" s="4"/>
      <c r="AX658" s="8"/>
    </row>
    <row r="659" spans="6:50" ht="15.75" customHeight="1" x14ac:dyDescent="0.3">
      <c r="F659" s="4"/>
      <c r="U659" s="4"/>
      <c r="Z659" s="4"/>
      <c r="AE659" s="4"/>
      <c r="AJ659" s="4"/>
      <c r="AX659" s="8"/>
    </row>
    <row r="660" spans="6:50" ht="15.75" customHeight="1" x14ac:dyDescent="0.3">
      <c r="F660" s="4"/>
      <c r="U660" s="4"/>
      <c r="Z660" s="4"/>
      <c r="AE660" s="4"/>
      <c r="AJ660" s="4"/>
      <c r="AX660" s="8"/>
    </row>
    <row r="661" spans="6:50" ht="15.75" customHeight="1" x14ac:dyDescent="0.3">
      <c r="F661" s="4"/>
      <c r="U661" s="4"/>
      <c r="Z661" s="4"/>
      <c r="AE661" s="4"/>
      <c r="AJ661" s="4"/>
      <c r="AX661" s="8"/>
    </row>
    <row r="662" spans="6:50" ht="15.75" customHeight="1" x14ac:dyDescent="0.3">
      <c r="F662" s="4"/>
      <c r="U662" s="4"/>
      <c r="Z662" s="4"/>
      <c r="AE662" s="4"/>
      <c r="AJ662" s="4"/>
      <c r="AX662" s="8"/>
    </row>
    <row r="663" spans="6:50" ht="15.75" customHeight="1" x14ac:dyDescent="0.3">
      <c r="F663" s="4"/>
      <c r="U663" s="4"/>
      <c r="Z663" s="4"/>
      <c r="AE663" s="4"/>
      <c r="AJ663" s="4"/>
      <c r="AX663" s="8"/>
    </row>
    <row r="664" spans="6:50" ht="15.75" customHeight="1" x14ac:dyDescent="0.3">
      <c r="F664" s="4"/>
      <c r="U664" s="4"/>
      <c r="Z664" s="4"/>
      <c r="AE664" s="4"/>
      <c r="AJ664" s="4"/>
      <c r="AX664" s="8"/>
    </row>
    <row r="665" spans="6:50" ht="15.75" customHeight="1" x14ac:dyDescent="0.3">
      <c r="F665" s="4"/>
      <c r="U665" s="4"/>
      <c r="Z665" s="4"/>
      <c r="AE665" s="4"/>
      <c r="AJ665" s="4"/>
      <c r="AX665" s="8"/>
    </row>
    <row r="666" spans="6:50" ht="15.75" customHeight="1" x14ac:dyDescent="0.3">
      <c r="F666" s="4"/>
      <c r="U666" s="4"/>
      <c r="Z666" s="4"/>
      <c r="AE666" s="4"/>
      <c r="AJ666" s="4"/>
      <c r="AX666" s="8"/>
    </row>
    <row r="667" spans="6:50" ht="15.75" customHeight="1" x14ac:dyDescent="0.3">
      <c r="F667" s="4"/>
      <c r="U667" s="4"/>
      <c r="Z667" s="4"/>
      <c r="AE667" s="4"/>
      <c r="AJ667" s="4"/>
      <c r="AX667" s="8"/>
    </row>
    <row r="668" spans="6:50" ht="15.75" customHeight="1" x14ac:dyDescent="0.3">
      <c r="F668" s="4"/>
      <c r="U668" s="4"/>
      <c r="Z668" s="4"/>
      <c r="AE668" s="4"/>
      <c r="AJ668" s="4"/>
      <c r="AX668" s="8"/>
    </row>
    <row r="669" spans="6:50" ht="15.75" customHeight="1" x14ac:dyDescent="0.3">
      <c r="F669" s="4"/>
      <c r="U669" s="4"/>
      <c r="Z669" s="4"/>
      <c r="AE669" s="4"/>
      <c r="AJ669" s="4"/>
      <c r="AX669" s="8"/>
    </row>
    <row r="670" spans="6:50" ht="15.75" customHeight="1" x14ac:dyDescent="0.3">
      <c r="F670" s="4"/>
      <c r="U670" s="4"/>
      <c r="Z670" s="4"/>
      <c r="AE670" s="4"/>
      <c r="AJ670" s="4"/>
      <c r="AX670" s="8"/>
    </row>
    <row r="671" spans="6:50" ht="15.75" customHeight="1" x14ac:dyDescent="0.3">
      <c r="F671" s="4"/>
      <c r="U671" s="4"/>
      <c r="Z671" s="4"/>
      <c r="AE671" s="4"/>
      <c r="AJ671" s="4"/>
      <c r="AX671" s="8"/>
    </row>
    <row r="672" spans="6:50" ht="15.75" customHeight="1" x14ac:dyDescent="0.3">
      <c r="F672" s="4"/>
      <c r="U672" s="4"/>
      <c r="Z672" s="4"/>
      <c r="AE672" s="4"/>
      <c r="AJ672" s="4"/>
      <c r="AX672" s="8"/>
    </row>
    <row r="673" spans="6:50" ht="15.75" customHeight="1" x14ac:dyDescent="0.3">
      <c r="F673" s="4"/>
      <c r="U673" s="4"/>
      <c r="Z673" s="4"/>
      <c r="AE673" s="4"/>
      <c r="AJ673" s="4"/>
      <c r="AX673" s="8"/>
    </row>
    <row r="674" spans="6:50" ht="15.75" customHeight="1" x14ac:dyDescent="0.3">
      <c r="F674" s="4"/>
      <c r="U674" s="4"/>
      <c r="Z674" s="4"/>
      <c r="AE674" s="4"/>
      <c r="AJ674" s="4"/>
      <c r="AX674" s="8"/>
    </row>
    <row r="675" spans="6:50" ht="15.75" customHeight="1" x14ac:dyDescent="0.3">
      <c r="F675" s="4"/>
      <c r="U675" s="4"/>
      <c r="Z675" s="4"/>
      <c r="AE675" s="4"/>
      <c r="AJ675" s="4"/>
      <c r="AX675" s="8"/>
    </row>
    <row r="676" spans="6:50" ht="15.75" customHeight="1" x14ac:dyDescent="0.3">
      <c r="F676" s="4"/>
      <c r="U676" s="4"/>
      <c r="Z676" s="4"/>
      <c r="AE676" s="4"/>
      <c r="AJ676" s="4"/>
      <c r="AX676" s="8"/>
    </row>
    <row r="677" spans="6:50" ht="15.75" customHeight="1" x14ac:dyDescent="0.3">
      <c r="F677" s="4"/>
      <c r="U677" s="4"/>
      <c r="Z677" s="4"/>
      <c r="AE677" s="4"/>
      <c r="AJ677" s="4"/>
      <c r="AX677" s="8"/>
    </row>
    <row r="678" spans="6:50" ht="15.75" customHeight="1" x14ac:dyDescent="0.3">
      <c r="F678" s="4"/>
      <c r="U678" s="4"/>
      <c r="Z678" s="4"/>
      <c r="AE678" s="4"/>
      <c r="AJ678" s="4"/>
      <c r="AX678" s="8"/>
    </row>
    <row r="679" spans="6:50" ht="15.75" customHeight="1" x14ac:dyDescent="0.3">
      <c r="F679" s="4"/>
      <c r="U679" s="4"/>
      <c r="Z679" s="4"/>
      <c r="AE679" s="4"/>
      <c r="AJ679" s="4"/>
      <c r="AX679" s="8"/>
    </row>
    <row r="680" spans="6:50" ht="15.75" customHeight="1" x14ac:dyDescent="0.3">
      <c r="F680" s="4"/>
      <c r="U680" s="4"/>
      <c r="Z680" s="4"/>
      <c r="AE680" s="4"/>
      <c r="AJ680" s="4"/>
      <c r="AX680" s="8"/>
    </row>
    <row r="681" spans="6:50" ht="15.75" customHeight="1" x14ac:dyDescent="0.3">
      <c r="F681" s="4"/>
      <c r="U681" s="4"/>
      <c r="Z681" s="4"/>
      <c r="AE681" s="4"/>
      <c r="AJ681" s="4"/>
      <c r="AX681" s="8"/>
    </row>
    <row r="682" spans="6:50" ht="15.75" customHeight="1" x14ac:dyDescent="0.3">
      <c r="F682" s="4"/>
      <c r="U682" s="4"/>
      <c r="Z682" s="4"/>
      <c r="AE682" s="4"/>
      <c r="AJ682" s="4"/>
      <c r="AX682" s="8"/>
    </row>
    <row r="683" spans="6:50" ht="15.75" customHeight="1" x14ac:dyDescent="0.3">
      <c r="F683" s="4"/>
      <c r="U683" s="4"/>
      <c r="Z683" s="4"/>
      <c r="AE683" s="4"/>
      <c r="AJ683" s="4"/>
      <c r="AX683" s="8"/>
    </row>
    <row r="684" spans="6:50" ht="15.75" customHeight="1" x14ac:dyDescent="0.3">
      <c r="F684" s="4"/>
      <c r="U684" s="4"/>
      <c r="Z684" s="4"/>
      <c r="AE684" s="4"/>
      <c r="AJ684" s="4"/>
      <c r="AX684" s="8"/>
    </row>
    <row r="685" spans="6:50" ht="15.75" customHeight="1" x14ac:dyDescent="0.3">
      <c r="F685" s="4"/>
      <c r="U685" s="4"/>
      <c r="Z685" s="4"/>
      <c r="AE685" s="4"/>
      <c r="AJ685" s="4"/>
      <c r="AX685" s="8"/>
    </row>
    <row r="686" spans="6:50" ht="15.75" customHeight="1" x14ac:dyDescent="0.3">
      <c r="F686" s="4"/>
      <c r="U686" s="4"/>
      <c r="Z686" s="4"/>
      <c r="AE686" s="4"/>
      <c r="AJ686" s="4"/>
      <c r="AX686" s="8"/>
    </row>
    <row r="687" spans="6:50" ht="15.75" customHeight="1" x14ac:dyDescent="0.3">
      <c r="F687" s="4"/>
      <c r="U687" s="4"/>
      <c r="Z687" s="4"/>
      <c r="AE687" s="4"/>
      <c r="AJ687" s="4"/>
      <c r="AX687" s="8"/>
    </row>
    <row r="688" spans="6:50" ht="15.75" customHeight="1" x14ac:dyDescent="0.3">
      <c r="F688" s="4"/>
      <c r="U688" s="4"/>
      <c r="Z688" s="4"/>
      <c r="AE688" s="4"/>
      <c r="AJ688" s="4"/>
      <c r="AX688" s="8"/>
    </row>
    <row r="689" spans="6:50" ht="15.75" customHeight="1" x14ac:dyDescent="0.3">
      <c r="F689" s="4"/>
      <c r="U689" s="4"/>
      <c r="Z689" s="4"/>
      <c r="AE689" s="4"/>
      <c r="AJ689" s="4"/>
      <c r="AX689" s="8"/>
    </row>
    <row r="690" spans="6:50" ht="15.75" customHeight="1" x14ac:dyDescent="0.3">
      <c r="F690" s="4"/>
      <c r="U690" s="4"/>
      <c r="Z690" s="4"/>
      <c r="AE690" s="4"/>
      <c r="AJ690" s="4"/>
      <c r="AX690" s="8"/>
    </row>
    <row r="691" spans="6:50" ht="15.75" customHeight="1" x14ac:dyDescent="0.3">
      <c r="F691" s="4"/>
      <c r="U691" s="4"/>
      <c r="Z691" s="4"/>
      <c r="AE691" s="4"/>
      <c r="AJ691" s="4"/>
      <c r="AX691" s="8"/>
    </row>
    <row r="692" spans="6:50" ht="15.75" customHeight="1" x14ac:dyDescent="0.3">
      <c r="F692" s="4"/>
      <c r="U692" s="4"/>
      <c r="Z692" s="4"/>
      <c r="AE692" s="4"/>
      <c r="AJ692" s="4"/>
      <c r="AX692" s="8"/>
    </row>
    <row r="693" spans="6:50" ht="15.75" customHeight="1" x14ac:dyDescent="0.3">
      <c r="F693" s="4"/>
      <c r="U693" s="4"/>
      <c r="Z693" s="4"/>
      <c r="AE693" s="4"/>
      <c r="AJ693" s="4"/>
      <c r="AX693" s="8"/>
    </row>
    <row r="694" spans="6:50" ht="15.75" customHeight="1" x14ac:dyDescent="0.3">
      <c r="F694" s="4"/>
      <c r="U694" s="4"/>
      <c r="Z694" s="4"/>
      <c r="AE694" s="4"/>
      <c r="AJ694" s="4"/>
      <c r="AX694" s="8"/>
    </row>
    <row r="695" spans="6:50" ht="15.75" customHeight="1" x14ac:dyDescent="0.3">
      <c r="F695" s="4"/>
      <c r="U695" s="4"/>
      <c r="Z695" s="4"/>
      <c r="AE695" s="4"/>
      <c r="AJ695" s="4"/>
      <c r="AX695" s="8"/>
    </row>
    <row r="696" spans="6:50" ht="15.75" customHeight="1" x14ac:dyDescent="0.3">
      <c r="F696" s="4"/>
      <c r="U696" s="4"/>
      <c r="Z696" s="4"/>
      <c r="AE696" s="4"/>
      <c r="AJ696" s="4"/>
      <c r="AX696" s="8"/>
    </row>
    <row r="697" spans="6:50" ht="15.75" customHeight="1" x14ac:dyDescent="0.3">
      <c r="F697" s="4"/>
      <c r="U697" s="4"/>
      <c r="Z697" s="4"/>
      <c r="AE697" s="4"/>
      <c r="AJ697" s="4"/>
      <c r="AX697" s="8"/>
    </row>
    <row r="698" spans="6:50" ht="15.75" customHeight="1" x14ac:dyDescent="0.3">
      <c r="F698" s="4"/>
      <c r="U698" s="4"/>
      <c r="Z698" s="4"/>
      <c r="AE698" s="4"/>
      <c r="AJ698" s="4"/>
      <c r="AX698" s="8"/>
    </row>
    <row r="699" spans="6:50" ht="15.75" customHeight="1" x14ac:dyDescent="0.3">
      <c r="F699" s="4"/>
      <c r="U699" s="4"/>
      <c r="Z699" s="4"/>
      <c r="AE699" s="4"/>
      <c r="AJ699" s="4"/>
      <c r="AX699" s="8"/>
    </row>
    <row r="700" spans="6:50" ht="15.75" customHeight="1" x14ac:dyDescent="0.3">
      <c r="F700" s="4"/>
      <c r="U700" s="4"/>
      <c r="Z700" s="4"/>
      <c r="AE700" s="4"/>
      <c r="AJ700" s="4"/>
      <c r="AX700" s="8"/>
    </row>
    <row r="701" spans="6:50" ht="15.75" customHeight="1" x14ac:dyDescent="0.3">
      <c r="F701" s="4"/>
      <c r="U701" s="4"/>
      <c r="Z701" s="4"/>
      <c r="AE701" s="4"/>
      <c r="AJ701" s="4"/>
      <c r="AX701" s="8"/>
    </row>
    <row r="702" spans="6:50" ht="15.75" customHeight="1" x14ac:dyDescent="0.3">
      <c r="F702" s="4"/>
      <c r="U702" s="4"/>
      <c r="Z702" s="4"/>
      <c r="AE702" s="4"/>
      <c r="AJ702" s="4"/>
      <c r="AX702" s="8"/>
    </row>
    <row r="703" spans="6:50" ht="15.75" customHeight="1" x14ac:dyDescent="0.3">
      <c r="F703" s="4"/>
      <c r="U703" s="4"/>
      <c r="Z703" s="4"/>
      <c r="AE703" s="4"/>
      <c r="AJ703" s="4"/>
      <c r="AX703" s="8"/>
    </row>
    <row r="704" spans="6:50" ht="15.75" customHeight="1" x14ac:dyDescent="0.3">
      <c r="F704" s="4"/>
      <c r="U704" s="4"/>
      <c r="Z704" s="4"/>
      <c r="AE704" s="4"/>
      <c r="AJ704" s="4"/>
      <c r="AX704" s="8"/>
    </row>
    <row r="705" spans="6:50" ht="15.75" customHeight="1" x14ac:dyDescent="0.3">
      <c r="F705" s="4"/>
      <c r="U705" s="4"/>
      <c r="Z705" s="4"/>
      <c r="AE705" s="4"/>
      <c r="AJ705" s="4"/>
      <c r="AX705" s="8"/>
    </row>
    <row r="706" spans="6:50" ht="15.75" customHeight="1" x14ac:dyDescent="0.3">
      <c r="F706" s="4"/>
      <c r="U706" s="4"/>
      <c r="Z706" s="4"/>
      <c r="AE706" s="4"/>
      <c r="AJ706" s="4"/>
      <c r="AX706" s="8"/>
    </row>
    <row r="707" spans="6:50" ht="15.75" customHeight="1" x14ac:dyDescent="0.3">
      <c r="F707" s="4"/>
      <c r="U707" s="4"/>
      <c r="Z707" s="4"/>
      <c r="AE707" s="4"/>
      <c r="AJ707" s="4"/>
      <c r="AX707" s="8"/>
    </row>
    <row r="708" spans="6:50" ht="15.75" customHeight="1" x14ac:dyDescent="0.3">
      <c r="F708" s="4"/>
      <c r="U708" s="4"/>
      <c r="Z708" s="4"/>
      <c r="AE708" s="4"/>
      <c r="AJ708" s="4"/>
      <c r="AX708" s="8"/>
    </row>
    <row r="709" spans="6:50" ht="15.75" customHeight="1" x14ac:dyDescent="0.3">
      <c r="F709" s="4"/>
      <c r="U709" s="4"/>
      <c r="Z709" s="4"/>
      <c r="AE709" s="4"/>
      <c r="AJ709" s="4"/>
      <c r="AX709" s="8"/>
    </row>
    <row r="710" spans="6:50" ht="15.75" customHeight="1" x14ac:dyDescent="0.3">
      <c r="F710" s="4"/>
      <c r="U710" s="4"/>
      <c r="Z710" s="4"/>
      <c r="AE710" s="4"/>
      <c r="AJ710" s="4"/>
      <c r="AX710" s="8"/>
    </row>
    <row r="711" spans="6:50" ht="15.75" customHeight="1" x14ac:dyDescent="0.3">
      <c r="F711" s="4"/>
      <c r="U711" s="4"/>
      <c r="Z711" s="4"/>
      <c r="AE711" s="4"/>
      <c r="AJ711" s="4"/>
      <c r="AX711" s="8"/>
    </row>
    <row r="712" spans="6:50" ht="15.75" customHeight="1" x14ac:dyDescent="0.3">
      <c r="F712" s="4"/>
      <c r="U712" s="4"/>
      <c r="Z712" s="4"/>
      <c r="AE712" s="4"/>
      <c r="AJ712" s="4"/>
      <c r="AX712" s="8"/>
    </row>
    <row r="713" spans="6:50" ht="15.75" customHeight="1" x14ac:dyDescent="0.3">
      <c r="F713" s="4"/>
      <c r="U713" s="4"/>
      <c r="Z713" s="4"/>
      <c r="AE713" s="4"/>
      <c r="AJ713" s="4"/>
      <c r="AX713" s="8"/>
    </row>
    <row r="714" spans="6:50" ht="15.75" customHeight="1" x14ac:dyDescent="0.3">
      <c r="F714" s="4"/>
      <c r="U714" s="4"/>
      <c r="Z714" s="4"/>
      <c r="AE714" s="4"/>
      <c r="AJ714" s="4"/>
      <c r="AX714" s="8"/>
    </row>
    <row r="715" spans="6:50" ht="15.75" customHeight="1" x14ac:dyDescent="0.3">
      <c r="F715" s="4"/>
      <c r="U715" s="4"/>
      <c r="Z715" s="4"/>
      <c r="AE715" s="4"/>
      <c r="AJ715" s="4"/>
      <c r="AX715" s="8"/>
    </row>
    <row r="716" spans="6:50" ht="15.75" customHeight="1" x14ac:dyDescent="0.3">
      <c r="F716" s="4"/>
      <c r="U716" s="4"/>
      <c r="Z716" s="4"/>
      <c r="AE716" s="4"/>
      <c r="AJ716" s="4"/>
      <c r="AX716" s="8"/>
    </row>
    <row r="717" spans="6:50" ht="15.75" customHeight="1" x14ac:dyDescent="0.3">
      <c r="F717" s="4"/>
      <c r="U717" s="4"/>
      <c r="Z717" s="4"/>
      <c r="AE717" s="4"/>
      <c r="AJ717" s="4"/>
      <c r="AX717" s="8"/>
    </row>
    <row r="718" spans="6:50" ht="15.75" customHeight="1" x14ac:dyDescent="0.3">
      <c r="F718" s="4"/>
      <c r="U718" s="4"/>
      <c r="Z718" s="4"/>
      <c r="AE718" s="4"/>
      <c r="AJ718" s="4"/>
      <c r="AX718" s="8"/>
    </row>
    <row r="719" spans="6:50" ht="15.75" customHeight="1" x14ac:dyDescent="0.3">
      <c r="F719" s="4"/>
      <c r="U719" s="4"/>
      <c r="Z719" s="4"/>
      <c r="AE719" s="4"/>
      <c r="AJ719" s="4"/>
      <c r="AX719" s="8"/>
    </row>
    <row r="720" spans="6:50" ht="15.75" customHeight="1" x14ac:dyDescent="0.3">
      <c r="F720" s="4"/>
      <c r="U720" s="4"/>
      <c r="Z720" s="4"/>
      <c r="AE720" s="4"/>
      <c r="AJ720" s="4"/>
      <c r="AX720" s="8"/>
    </row>
    <row r="721" spans="6:50" ht="15.75" customHeight="1" x14ac:dyDescent="0.3">
      <c r="F721" s="4"/>
      <c r="U721" s="4"/>
      <c r="Z721" s="4"/>
      <c r="AE721" s="4"/>
      <c r="AJ721" s="4"/>
      <c r="AX721" s="8"/>
    </row>
    <row r="722" spans="6:50" ht="15.75" customHeight="1" x14ac:dyDescent="0.3">
      <c r="F722" s="4"/>
      <c r="U722" s="4"/>
      <c r="Z722" s="4"/>
      <c r="AE722" s="4"/>
      <c r="AJ722" s="4"/>
      <c r="AX722" s="8"/>
    </row>
    <row r="723" spans="6:50" ht="15.75" customHeight="1" x14ac:dyDescent="0.3">
      <c r="F723" s="4"/>
      <c r="U723" s="4"/>
      <c r="Z723" s="4"/>
      <c r="AE723" s="4"/>
      <c r="AJ723" s="4"/>
      <c r="AX723" s="8"/>
    </row>
    <row r="724" spans="6:50" ht="15.75" customHeight="1" x14ac:dyDescent="0.3">
      <c r="F724" s="4"/>
      <c r="U724" s="4"/>
      <c r="Z724" s="4"/>
      <c r="AE724" s="4"/>
      <c r="AJ724" s="4"/>
      <c r="AX724" s="8"/>
    </row>
    <row r="725" spans="6:50" ht="15.75" customHeight="1" x14ac:dyDescent="0.3">
      <c r="F725" s="4"/>
      <c r="U725" s="4"/>
      <c r="Z725" s="4"/>
      <c r="AE725" s="4"/>
      <c r="AJ725" s="4"/>
      <c r="AX725" s="8"/>
    </row>
    <row r="726" spans="6:50" ht="15.75" customHeight="1" x14ac:dyDescent="0.3">
      <c r="F726" s="4"/>
      <c r="U726" s="4"/>
      <c r="Z726" s="4"/>
      <c r="AE726" s="4"/>
      <c r="AJ726" s="4"/>
      <c r="AX726" s="8"/>
    </row>
    <row r="727" spans="6:50" ht="15.75" customHeight="1" x14ac:dyDescent="0.3">
      <c r="F727" s="4"/>
      <c r="U727" s="4"/>
      <c r="Z727" s="4"/>
      <c r="AE727" s="4"/>
      <c r="AJ727" s="4"/>
      <c r="AX727" s="8"/>
    </row>
    <row r="728" spans="6:50" ht="15.75" customHeight="1" x14ac:dyDescent="0.3">
      <c r="F728" s="4"/>
      <c r="U728" s="4"/>
      <c r="Z728" s="4"/>
      <c r="AE728" s="4"/>
      <c r="AJ728" s="4"/>
      <c r="AX728" s="8"/>
    </row>
    <row r="729" spans="6:50" ht="15.75" customHeight="1" x14ac:dyDescent="0.3">
      <c r="F729" s="4"/>
      <c r="U729" s="4"/>
      <c r="Z729" s="4"/>
      <c r="AE729" s="4"/>
      <c r="AJ729" s="4"/>
      <c r="AX729" s="8"/>
    </row>
    <row r="730" spans="6:50" ht="15.75" customHeight="1" x14ac:dyDescent="0.3">
      <c r="F730" s="4"/>
      <c r="U730" s="4"/>
      <c r="Z730" s="4"/>
      <c r="AE730" s="4"/>
      <c r="AJ730" s="4"/>
      <c r="AX730" s="8"/>
    </row>
    <row r="731" spans="6:50" ht="15.75" customHeight="1" x14ac:dyDescent="0.3">
      <c r="F731" s="4"/>
      <c r="U731" s="4"/>
      <c r="Z731" s="4"/>
      <c r="AE731" s="4"/>
      <c r="AJ731" s="4"/>
      <c r="AX731" s="8"/>
    </row>
    <row r="732" spans="6:50" ht="15.75" customHeight="1" x14ac:dyDescent="0.3">
      <c r="F732" s="4"/>
      <c r="U732" s="4"/>
      <c r="Z732" s="4"/>
      <c r="AE732" s="4"/>
      <c r="AJ732" s="4"/>
      <c r="AX732" s="8"/>
    </row>
    <row r="733" spans="6:50" ht="15.75" customHeight="1" x14ac:dyDescent="0.3">
      <c r="F733" s="4"/>
      <c r="U733" s="4"/>
      <c r="Z733" s="4"/>
      <c r="AE733" s="4"/>
      <c r="AJ733" s="4"/>
      <c r="AX733" s="8"/>
    </row>
    <row r="734" spans="6:50" ht="15.75" customHeight="1" x14ac:dyDescent="0.3">
      <c r="F734" s="4"/>
      <c r="U734" s="4"/>
      <c r="Z734" s="4"/>
      <c r="AE734" s="4"/>
      <c r="AJ734" s="4"/>
      <c r="AX734" s="8"/>
    </row>
    <row r="735" spans="6:50" ht="15.75" customHeight="1" x14ac:dyDescent="0.3">
      <c r="F735" s="4"/>
      <c r="U735" s="4"/>
      <c r="Z735" s="4"/>
      <c r="AE735" s="4"/>
      <c r="AJ735" s="4"/>
      <c r="AX735" s="8"/>
    </row>
    <row r="736" spans="6:50" ht="15.75" customHeight="1" x14ac:dyDescent="0.3">
      <c r="F736" s="4"/>
      <c r="U736" s="4"/>
      <c r="Z736" s="4"/>
      <c r="AE736" s="4"/>
      <c r="AJ736" s="4"/>
      <c r="AX736" s="8"/>
    </row>
    <row r="737" spans="6:50" ht="15.75" customHeight="1" x14ac:dyDescent="0.3">
      <c r="F737" s="4"/>
      <c r="U737" s="4"/>
      <c r="Z737" s="4"/>
      <c r="AE737" s="4"/>
      <c r="AJ737" s="4"/>
      <c r="AX737" s="8"/>
    </row>
    <row r="738" spans="6:50" ht="15.75" customHeight="1" x14ac:dyDescent="0.3">
      <c r="F738" s="4"/>
      <c r="U738" s="4"/>
      <c r="Z738" s="4"/>
      <c r="AE738" s="4"/>
      <c r="AJ738" s="4"/>
      <c r="AX738" s="8"/>
    </row>
    <row r="739" spans="6:50" ht="15.75" customHeight="1" x14ac:dyDescent="0.3">
      <c r="F739" s="4"/>
      <c r="U739" s="4"/>
      <c r="Z739" s="4"/>
      <c r="AE739" s="4"/>
      <c r="AJ739" s="4"/>
      <c r="AX739" s="8"/>
    </row>
    <row r="740" spans="6:50" ht="15.75" customHeight="1" x14ac:dyDescent="0.3">
      <c r="F740" s="4"/>
      <c r="U740" s="4"/>
      <c r="Z740" s="4"/>
      <c r="AE740" s="4"/>
      <c r="AJ740" s="4"/>
      <c r="AX740" s="8"/>
    </row>
    <row r="741" spans="6:50" ht="15.75" customHeight="1" x14ac:dyDescent="0.3">
      <c r="F741" s="4"/>
      <c r="U741" s="4"/>
      <c r="Z741" s="4"/>
      <c r="AE741" s="4"/>
      <c r="AJ741" s="4"/>
      <c r="AX741" s="8"/>
    </row>
    <row r="742" spans="6:50" ht="15.75" customHeight="1" x14ac:dyDescent="0.3">
      <c r="F742" s="4"/>
      <c r="U742" s="4"/>
      <c r="Z742" s="4"/>
      <c r="AE742" s="4"/>
      <c r="AJ742" s="4"/>
      <c r="AX742" s="8"/>
    </row>
    <row r="743" spans="6:50" ht="15.75" customHeight="1" x14ac:dyDescent="0.3">
      <c r="F743" s="4"/>
      <c r="U743" s="4"/>
      <c r="Z743" s="4"/>
      <c r="AE743" s="4"/>
      <c r="AJ743" s="4"/>
      <c r="AX743" s="8"/>
    </row>
    <row r="744" spans="6:50" ht="15.75" customHeight="1" x14ac:dyDescent="0.3">
      <c r="F744" s="4"/>
      <c r="U744" s="4"/>
      <c r="Z744" s="4"/>
      <c r="AE744" s="4"/>
      <c r="AJ744" s="4"/>
      <c r="AX744" s="8"/>
    </row>
    <row r="745" spans="6:50" ht="15.75" customHeight="1" x14ac:dyDescent="0.3">
      <c r="F745" s="4"/>
      <c r="U745" s="4"/>
      <c r="Z745" s="4"/>
      <c r="AE745" s="4"/>
      <c r="AJ745" s="4"/>
      <c r="AX745" s="8"/>
    </row>
    <row r="746" spans="6:50" ht="15.75" customHeight="1" x14ac:dyDescent="0.3">
      <c r="F746" s="4"/>
      <c r="U746" s="4"/>
      <c r="Z746" s="4"/>
      <c r="AE746" s="4"/>
      <c r="AJ746" s="4"/>
      <c r="AX746" s="8"/>
    </row>
    <row r="747" spans="6:50" ht="15.75" customHeight="1" x14ac:dyDescent="0.3">
      <c r="F747" s="4"/>
      <c r="U747" s="4"/>
      <c r="Z747" s="4"/>
      <c r="AE747" s="4"/>
      <c r="AJ747" s="4"/>
      <c r="AX747" s="8"/>
    </row>
    <row r="748" spans="6:50" ht="15.75" customHeight="1" x14ac:dyDescent="0.3">
      <c r="F748" s="4"/>
      <c r="U748" s="4"/>
      <c r="Z748" s="4"/>
      <c r="AE748" s="4"/>
      <c r="AJ748" s="4"/>
      <c r="AX748" s="8"/>
    </row>
    <row r="749" spans="6:50" ht="15.75" customHeight="1" x14ac:dyDescent="0.3">
      <c r="F749" s="4"/>
      <c r="U749" s="4"/>
      <c r="Z749" s="4"/>
      <c r="AE749" s="4"/>
      <c r="AJ749" s="4"/>
      <c r="AX749" s="8"/>
    </row>
    <row r="750" spans="6:50" ht="15.75" customHeight="1" x14ac:dyDescent="0.3">
      <c r="F750" s="4"/>
      <c r="U750" s="4"/>
      <c r="Z750" s="4"/>
      <c r="AE750" s="4"/>
      <c r="AJ750" s="4"/>
      <c r="AX750" s="8"/>
    </row>
    <row r="751" spans="6:50" ht="15.75" customHeight="1" x14ac:dyDescent="0.3">
      <c r="F751" s="4"/>
      <c r="U751" s="4"/>
      <c r="Z751" s="4"/>
      <c r="AE751" s="4"/>
      <c r="AJ751" s="4"/>
      <c r="AX751" s="8"/>
    </row>
    <row r="752" spans="6:50" ht="15.75" customHeight="1" x14ac:dyDescent="0.3">
      <c r="F752" s="4"/>
      <c r="U752" s="4"/>
      <c r="Z752" s="4"/>
      <c r="AE752" s="4"/>
      <c r="AJ752" s="4"/>
      <c r="AX752" s="8"/>
    </row>
    <row r="753" spans="6:50" ht="15.75" customHeight="1" x14ac:dyDescent="0.3">
      <c r="F753" s="4"/>
      <c r="U753" s="4"/>
      <c r="Z753" s="4"/>
      <c r="AE753" s="4"/>
      <c r="AJ753" s="4"/>
      <c r="AX753" s="8"/>
    </row>
    <row r="754" spans="6:50" ht="15.75" customHeight="1" x14ac:dyDescent="0.3">
      <c r="F754" s="4"/>
      <c r="U754" s="4"/>
      <c r="Z754" s="4"/>
      <c r="AE754" s="4"/>
      <c r="AJ754" s="4"/>
      <c r="AX754" s="8"/>
    </row>
    <row r="755" spans="6:50" ht="15.75" customHeight="1" x14ac:dyDescent="0.3">
      <c r="F755" s="4"/>
      <c r="U755" s="4"/>
      <c r="Z755" s="4"/>
      <c r="AE755" s="4"/>
      <c r="AJ755" s="4"/>
      <c r="AX755" s="8"/>
    </row>
    <row r="756" spans="6:50" ht="15.75" customHeight="1" x14ac:dyDescent="0.3">
      <c r="F756" s="4"/>
      <c r="U756" s="4"/>
      <c r="Z756" s="4"/>
      <c r="AE756" s="4"/>
      <c r="AJ756" s="4"/>
      <c r="AX756" s="8"/>
    </row>
    <row r="757" spans="6:50" ht="15.75" customHeight="1" x14ac:dyDescent="0.3">
      <c r="F757" s="4"/>
      <c r="U757" s="4"/>
      <c r="Z757" s="4"/>
      <c r="AE757" s="4"/>
      <c r="AJ757" s="4"/>
      <c r="AX757" s="8"/>
    </row>
    <row r="758" spans="6:50" ht="15.75" customHeight="1" x14ac:dyDescent="0.3">
      <c r="F758" s="4"/>
      <c r="U758" s="4"/>
      <c r="Z758" s="4"/>
      <c r="AE758" s="4"/>
      <c r="AJ758" s="4"/>
      <c r="AX758" s="8"/>
    </row>
    <row r="759" spans="6:50" ht="15.75" customHeight="1" x14ac:dyDescent="0.3">
      <c r="F759" s="4"/>
      <c r="U759" s="4"/>
      <c r="Z759" s="4"/>
      <c r="AE759" s="4"/>
      <c r="AJ759" s="4"/>
      <c r="AX759" s="8"/>
    </row>
    <row r="760" spans="6:50" ht="15.75" customHeight="1" x14ac:dyDescent="0.3">
      <c r="F760" s="4"/>
      <c r="U760" s="4"/>
      <c r="Z760" s="4"/>
      <c r="AE760" s="4"/>
      <c r="AJ760" s="4"/>
      <c r="AX760" s="8"/>
    </row>
    <row r="761" spans="6:50" ht="15.75" customHeight="1" x14ac:dyDescent="0.3">
      <c r="F761" s="4"/>
      <c r="U761" s="4"/>
      <c r="Z761" s="4"/>
      <c r="AE761" s="4"/>
      <c r="AJ761" s="4"/>
      <c r="AX761" s="8"/>
    </row>
    <row r="762" spans="6:50" ht="15.75" customHeight="1" x14ac:dyDescent="0.3">
      <c r="F762" s="4"/>
      <c r="U762" s="4"/>
      <c r="Z762" s="4"/>
      <c r="AE762" s="4"/>
      <c r="AJ762" s="4"/>
      <c r="AX762" s="8"/>
    </row>
    <row r="763" spans="6:50" ht="15.75" customHeight="1" x14ac:dyDescent="0.3">
      <c r="F763" s="4"/>
      <c r="U763" s="4"/>
      <c r="Z763" s="4"/>
      <c r="AE763" s="4"/>
      <c r="AJ763" s="4"/>
      <c r="AX763" s="8"/>
    </row>
    <row r="764" spans="6:50" ht="15.75" customHeight="1" x14ac:dyDescent="0.3">
      <c r="F764" s="4"/>
      <c r="U764" s="4"/>
      <c r="Z764" s="4"/>
      <c r="AE764" s="4"/>
      <c r="AJ764" s="4"/>
      <c r="AX764" s="8"/>
    </row>
    <row r="765" spans="6:50" ht="15.75" customHeight="1" x14ac:dyDescent="0.3">
      <c r="F765" s="4"/>
      <c r="U765" s="4"/>
      <c r="Z765" s="4"/>
      <c r="AE765" s="4"/>
      <c r="AJ765" s="4"/>
      <c r="AX765" s="8"/>
    </row>
    <row r="766" spans="6:50" ht="15.75" customHeight="1" x14ac:dyDescent="0.3">
      <c r="F766" s="4"/>
      <c r="U766" s="4"/>
      <c r="Z766" s="4"/>
      <c r="AE766" s="4"/>
      <c r="AJ766" s="4"/>
      <c r="AX766" s="8"/>
    </row>
    <row r="767" spans="6:50" ht="15.75" customHeight="1" x14ac:dyDescent="0.3">
      <c r="F767" s="4"/>
      <c r="U767" s="4"/>
      <c r="Z767" s="4"/>
      <c r="AE767" s="4"/>
      <c r="AJ767" s="4"/>
      <c r="AX767" s="8"/>
    </row>
    <row r="768" spans="6:50" ht="15.75" customHeight="1" x14ac:dyDescent="0.3">
      <c r="F768" s="4"/>
      <c r="U768" s="4"/>
      <c r="Z768" s="4"/>
      <c r="AE768" s="4"/>
      <c r="AJ768" s="4"/>
      <c r="AX768" s="8"/>
    </row>
    <row r="769" spans="6:50" ht="15.75" customHeight="1" x14ac:dyDescent="0.3">
      <c r="F769" s="4"/>
      <c r="U769" s="4"/>
      <c r="Z769" s="4"/>
      <c r="AE769" s="4"/>
      <c r="AJ769" s="4"/>
      <c r="AX769" s="8"/>
    </row>
    <row r="770" spans="6:50" ht="15.75" customHeight="1" x14ac:dyDescent="0.3">
      <c r="F770" s="4"/>
      <c r="U770" s="4"/>
      <c r="Z770" s="4"/>
      <c r="AE770" s="4"/>
      <c r="AJ770" s="4"/>
      <c r="AX770" s="8"/>
    </row>
    <row r="771" spans="6:50" ht="15.75" customHeight="1" x14ac:dyDescent="0.3">
      <c r="F771" s="4"/>
      <c r="U771" s="4"/>
      <c r="Z771" s="4"/>
      <c r="AE771" s="4"/>
      <c r="AJ771" s="4"/>
      <c r="AX771" s="8"/>
    </row>
    <row r="772" spans="6:50" ht="15.75" customHeight="1" x14ac:dyDescent="0.3">
      <c r="F772" s="4"/>
      <c r="U772" s="4"/>
      <c r="Z772" s="4"/>
      <c r="AE772" s="4"/>
      <c r="AJ772" s="4"/>
      <c r="AX772" s="8"/>
    </row>
    <row r="773" spans="6:50" ht="15.75" customHeight="1" x14ac:dyDescent="0.3">
      <c r="F773" s="4"/>
      <c r="U773" s="4"/>
      <c r="Z773" s="4"/>
      <c r="AE773" s="4"/>
      <c r="AJ773" s="4"/>
      <c r="AX773" s="8"/>
    </row>
    <row r="774" spans="6:50" ht="15.75" customHeight="1" x14ac:dyDescent="0.3">
      <c r="F774" s="4"/>
      <c r="U774" s="4"/>
      <c r="Z774" s="4"/>
      <c r="AE774" s="4"/>
      <c r="AJ774" s="4"/>
      <c r="AX774" s="8"/>
    </row>
    <row r="775" spans="6:50" ht="15.75" customHeight="1" x14ac:dyDescent="0.3">
      <c r="F775" s="4"/>
      <c r="U775" s="4"/>
      <c r="Z775" s="4"/>
      <c r="AE775" s="4"/>
      <c r="AJ775" s="4"/>
      <c r="AX775" s="8"/>
    </row>
    <row r="776" spans="6:50" ht="15.75" customHeight="1" x14ac:dyDescent="0.3">
      <c r="F776" s="4"/>
      <c r="U776" s="4"/>
      <c r="Z776" s="4"/>
      <c r="AE776" s="4"/>
      <c r="AJ776" s="4"/>
      <c r="AX776" s="8"/>
    </row>
    <row r="777" spans="6:50" ht="15.75" customHeight="1" x14ac:dyDescent="0.3">
      <c r="F777" s="4"/>
      <c r="U777" s="4"/>
      <c r="Z777" s="4"/>
      <c r="AE777" s="4"/>
      <c r="AJ777" s="4"/>
      <c r="AX777" s="8"/>
    </row>
    <row r="778" spans="6:50" ht="15.75" customHeight="1" x14ac:dyDescent="0.3">
      <c r="F778" s="4"/>
      <c r="U778" s="4"/>
      <c r="Z778" s="4"/>
      <c r="AE778" s="4"/>
      <c r="AJ778" s="4"/>
      <c r="AX778" s="8"/>
    </row>
    <row r="779" spans="6:50" ht="15.75" customHeight="1" x14ac:dyDescent="0.3">
      <c r="F779" s="4"/>
      <c r="U779" s="4"/>
      <c r="Z779" s="4"/>
      <c r="AE779" s="4"/>
      <c r="AJ779" s="4"/>
      <c r="AX779" s="8"/>
    </row>
    <row r="780" spans="6:50" ht="15.75" customHeight="1" x14ac:dyDescent="0.3">
      <c r="F780" s="4"/>
      <c r="U780" s="4"/>
      <c r="Z780" s="4"/>
      <c r="AE780" s="4"/>
      <c r="AJ780" s="4"/>
      <c r="AX780" s="8"/>
    </row>
    <row r="781" spans="6:50" ht="15.75" customHeight="1" x14ac:dyDescent="0.3">
      <c r="F781" s="4"/>
      <c r="U781" s="4"/>
      <c r="Z781" s="4"/>
      <c r="AE781" s="4"/>
      <c r="AJ781" s="4"/>
      <c r="AX781" s="8"/>
    </row>
    <row r="782" spans="6:50" ht="15.75" customHeight="1" x14ac:dyDescent="0.3">
      <c r="F782" s="4"/>
      <c r="U782" s="4"/>
      <c r="Z782" s="4"/>
      <c r="AE782" s="4"/>
      <c r="AJ782" s="4"/>
      <c r="AX782" s="8"/>
    </row>
    <row r="783" spans="6:50" ht="15.75" customHeight="1" x14ac:dyDescent="0.3">
      <c r="F783" s="4"/>
      <c r="U783" s="4"/>
      <c r="Z783" s="4"/>
      <c r="AE783" s="4"/>
      <c r="AJ783" s="4"/>
      <c r="AX783" s="8"/>
    </row>
    <row r="784" spans="6:50" ht="15.75" customHeight="1" x14ac:dyDescent="0.3">
      <c r="F784" s="4"/>
      <c r="U784" s="4"/>
      <c r="Z784" s="4"/>
      <c r="AE784" s="4"/>
      <c r="AJ784" s="4"/>
      <c r="AX784" s="8"/>
    </row>
    <row r="785" spans="6:50" ht="15.75" customHeight="1" x14ac:dyDescent="0.3">
      <c r="F785" s="4"/>
      <c r="U785" s="4"/>
      <c r="Z785" s="4"/>
      <c r="AE785" s="4"/>
      <c r="AJ785" s="4"/>
      <c r="AX785" s="8"/>
    </row>
    <row r="786" spans="6:50" ht="15.75" customHeight="1" x14ac:dyDescent="0.3">
      <c r="F786" s="4"/>
      <c r="U786" s="4"/>
      <c r="Z786" s="4"/>
      <c r="AE786" s="4"/>
      <c r="AJ786" s="4"/>
      <c r="AX786" s="8"/>
    </row>
    <row r="787" spans="6:50" ht="15.75" customHeight="1" x14ac:dyDescent="0.3">
      <c r="F787" s="4"/>
      <c r="U787" s="4"/>
      <c r="Z787" s="4"/>
      <c r="AE787" s="4"/>
      <c r="AJ787" s="4"/>
      <c r="AX787" s="8"/>
    </row>
    <row r="788" spans="6:50" ht="15.75" customHeight="1" x14ac:dyDescent="0.3">
      <c r="F788" s="4"/>
      <c r="U788" s="4"/>
      <c r="Z788" s="4"/>
      <c r="AE788" s="4"/>
      <c r="AJ788" s="4"/>
      <c r="AX788" s="8"/>
    </row>
    <row r="789" spans="6:50" ht="15.75" customHeight="1" x14ac:dyDescent="0.3">
      <c r="F789" s="4"/>
      <c r="U789" s="4"/>
      <c r="Z789" s="4"/>
      <c r="AE789" s="4"/>
      <c r="AJ789" s="4"/>
      <c r="AX789" s="8"/>
    </row>
    <row r="790" spans="6:50" ht="15.75" customHeight="1" x14ac:dyDescent="0.3">
      <c r="F790" s="4"/>
      <c r="U790" s="4"/>
      <c r="Z790" s="4"/>
      <c r="AE790" s="4"/>
      <c r="AJ790" s="4"/>
      <c r="AX790" s="8"/>
    </row>
    <row r="791" spans="6:50" ht="15.75" customHeight="1" x14ac:dyDescent="0.3">
      <c r="F791" s="4"/>
      <c r="U791" s="4"/>
      <c r="Z791" s="4"/>
      <c r="AE791" s="4"/>
      <c r="AJ791" s="4"/>
      <c r="AX791" s="8"/>
    </row>
    <row r="792" spans="6:50" ht="15.75" customHeight="1" x14ac:dyDescent="0.3">
      <c r="F792" s="4"/>
      <c r="U792" s="4"/>
      <c r="Z792" s="4"/>
      <c r="AE792" s="4"/>
      <c r="AJ792" s="4"/>
      <c r="AX792" s="8"/>
    </row>
    <row r="793" spans="6:50" ht="15.75" customHeight="1" x14ac:dyDescent="0.3">
      <c r="F793" s="4"/>
      <c r="U793" s="4"/>
      <c r="Z793" s="4"/>
      <c r="AE793" s="4"/>
      <c r="AJ793" s="4"/>
      <c r="AX793" s="8"/>
    </row>
    <row r="794" spans="6:50" ht="15.75" customHeight="1" x14ac:dyDescent="0.3">
      <c r="F794" s="4"/>
      <c r="U794" s="4"/>
      <c r="Z794" s="4"/>
      <c r="AE794" s="4"/>
      <c r="AJ794" s="4"/>
      <c r="AX794" s="8"/>
    </row>
    <row r="795" spans="6:50" ht="15.75" customHeight="1" x14ac:dyDescent="0.3">
      <c r="F795" s="4"/>
      <c r="U795" s="4"/>
      <c r="Z795" s="4"/>
      <c r="AE795" s="4"/>
      <c r="AJ795" s="4"/>
      <c r="AX795" s="8"/>
    </row>
    <row r="796" spans="6:50" ht="15.75" customHeight="1" x14ac:dyDescent="0.3">
      <c r="F796" s="4"/>
      <c r="U796" s="4"/>
      <c r="Z796" s="4"/>
      <c r="AE796" s="4"/>
      <c r="AJ796" s="4"/>
      <c r="AX796" s="8"/>
    </row>
    <row r="797" spans="6:50" ht="15.75" customHeight="1" x14ac:dyDescent="0.3">
      <c r="F797" s="4"/>
      <c r="U797" s="4"/>
      <c r="Z797" s="4"/>
      <c r="AE797" s="4"/>
      <c r="AJ797" s="4"/>
      <c r="AX797" s="8"/>
    </row>
    <row r="798" spans="6:50" ht="15.75" customHeight="1" x14ac:dyDescent="0.3">
      <c r="F798" s="4"/>
      <c r="U798" s="4"/>
      <c r="Z798" s="4"/>
      <c r="AE798" s="4"/>
      <c r="AJ798" s="4"/>
      <c r="AX798" s="8"/>
    </row>
    <row r="799" spans="6:50" ht="15.75" customHeight="1" x14ac:dyDescent="0.3">
      <c r="F799" s="4"/>
      <c r="U799" s="4"/>
      <c r="Z799" s="4"/>
      <c r="AE799" s="4"/>
      <c r="AJ799" s="4"/>
      <c r="AX799" s="8"/>
    </row>
    <row r="800" spans="6:50" ht="15.75" customHeight="1" x14ac:dyDescent="0.3">
      <c r="F800" s="4"/>
      <c r="U800" s="4"/>
      <c r="Z800" s="4"/>
      <c r="AE800" s="4"/>
      <c r="AJ800" s="4"/>
      <c r="AX800" s="8"/>
    </row>
    <row r="801" spans="6:50" ht="15.75" customHeight="1" x14ac:dyDescent="0.3">
      <c r="F801" s="4"/>
      <c r="U801" s="4"/>
      <c r="Z801" s="4"/>
      <c r="AE801" s="4"/>
      <c r="AJ801" s="4"/>
      <c r="AX801" s="8"/>
    </row>
    <row r="802" spans="6:50" ht="15.75" customHeight="1" x14ac:dyDescent="0.3">
      <c r="F802" s="4"/>
      <c r="U802" s="4"/>
      <c r="Z802" s="4"/>
      <c r="AE802" s="4"/>
      <c r="AJ802" s="4"/>
      <c r="AX802" s="8"/>
    </row>
    <row r="803" spans="6:50" ht="15.75" customHeight="1" x14ac:dyDescent="0.3">
      <c r="F803" s="4"/>
      <c r="U803" s="4"/>
      <c r="Z803" s="4"/>
      <c r="AE803" s="4"/>
      <c r="AJ803" s="4"/>
      <c r="AX803" s="8"/>
    </row>
    <row r="804" spans="6:50" ht="15.75" customHeight="1" x14ac:dyDescent="0.3">
      <c r="F804" s="4"/>
      <c r="U804" s="4"/>
      <c r="Z804" s="4"/>
      <c r="AE804" s="4"/>
      <c r="AJ804" s="4"/>
      <c r="AX804" s="8"/>
    </row>
    <row r="805" spans="6:50" ht="15.75" customHeight="1" x14ac:dyDescent="0.3">
      <c r="F805" s="4"/>
      <c r="U805" s="4"/>
      <c r="Z805" s="4"/>
      <c r="AE805" s="4"/>
      <c r="AJ805" s="4"/>
      <c r="AX805" s="8"/>
    </row>
    <row r="806" spans="6:50" ht="15.75" customHeight="1" x14ac:dyDescent="0.3">
      <c r="F806" s="4"/>
      <c r="U806" s="4"/>
      <c r="Z806" s="4"/>
      <c r="AE806" s="4"/>
      <c r="AJ806" s="4"/>
      <c r="AX806" s="8"/>
    </row>
    <row r="807" spans="6:50" ht="15.75" customHeight="1" x14ac:dyDescent="0.3">
      <c r="F807" s="4"/>
      <c r="U807" s="4"/>
      <c r="Z807" s="4"/>
      <c r="AE807" s="4"/>
      <c r="AJ807" s="4"/>
      <c r="AX807" s="8"/>
    </row>
    <row r="808" spans="6:50" ht="15.75" customHeight="1" x14ac:dyDescent="0.3">
      <c r="F808" s="4"/>
      <c r="U808" s="4"/>
      <c r="Z808" s="4"/>
      <c r="AE808" s="4"/>
      <c r="AJ808" s="4"/>
      <c r="AX808" s="8"/>
    </row>
    <row r="809" spans="6:50" ht="15.75" customHeight="1" x14ac:dyDescent="0.3">
      <c r="F809" s="4"/>
      <c r="U809" s="4"/>
      <c r="Z809" s="4"/>
      <c r="AE809" s="4"/>
      <c r="AJ809" s="4"/>
      <c r="AX809" s="8"/>
    </row>
    <row r="810" spans="6:50" ht="15.75" customHeight="1" x14ac:dyDescent="0.3">
      <c r="F810" s="4"/>
      <c r="U810" s="4"/>
      <c r="Z810" s="4"/>
      <c r="AE810" s="4"/>
      <c r="AJ810" s="4"/>
      <c r="AX810" s="8"/>
    </row>
    <row r="811" spans="6:50" ht="15.75" customHeight="1" x14ac:dyDescent="0.3">
      <c r="F811" s="4"/>
      <c r="U811" s="4"/>
      <c r="Z811" s="4"/>
      <c r="AE811" s="4"/>
      <c r="AJ811" s="4"/>
      <c r="AX811" s="8"/>
    </row>
    <row r="812" spans="6:50" ht="15.75" customHeight="1" x14ac:dyDescent="0.3">
      <c r="F812" s="4"/>
      <c r="U812" s="4"/>
      <c r="Z812" s="4"/>
      <c r="AE812" s="4"/>
      <c r="AJ812" s="4"/>
      <c r="AX812" s="8"/>
    </row>
    <row r="813" spans="6:50" ht="15.75" customHeight="1" x14ac:dyDescent="0.3">
      <c r="F813" s="4"/>
      <c r="U813" s="4"/>
      <c r="Z813" s="4"/>
      <c r="AE813" s="4"/>
      <c r="AJ813" s="4"/>
      <c r="AX813" s="8"/>
    </row>
    <row r="814" spans="6:50" ht="15.75" customHeight="1" x14ac:dyDescent="0.3">
      <c r="F814" s="4"/>
      <c r="U814" s="4"/>
      <c r="Z814" s="4"/>
      <c r="AE814" s="4"/>
      <c r="AJ814" s="4"/>
      <c r="AX814" s="8"/>
    </row>
    <row r="815" spans="6:50" ht="15.75" customHeight="1" x14ac:dyDescent="0.3">
      <c r="F815" s="4"/>
      <c r="U815" s="4"/>
      <c r="Z815" s="4"/>
      <c r="AE815" s="4"/>
      <c r="AJ815" s="4"/>
      <c r="AX815" s="8"/>
    </row>
    <row r="816" spans="6:50" ht="15.75" customHeight="1" x14ac:dyDescent="0.3">
      <c r="F816" s="4"/>
      <c r="U816" s="4"/>
      <c r="Z816" s="4"/>
      <c r="AE816" s="4"/>
      <c r="AJ816" s="4"/>
      <c r="AX816" s="8"/>
    </row>
    <row r="817" spans="6:50" ht="15.75" customHeight="1" x14ac:dyDescent="0.3">
      <c r="F817" s="4"/>
      <c r="U817" s="4"/>
      <c r="Z817" s="4"/>
      <c r="AE817" s="4"/>
      <c r="AJ817" s="4"/>
      <c r="AX817" s="8"/>
    </row>
    <row r="818" spans="6:50" ht="15.75" customHeight="1" x14ac:dyDescent="0.3">
      <c r="F818" s="4"/>
      <c r="U818" s="4"/>
      <c r="Z818" s="4"/>
      <c r="AE818" s="4"/>
      <c r="AJ818" s="4"/>
      <c r="AX818" s="8"/>
    </row>
    <row r="819" spans="6:50" ht="15.75" customHeight="1" x14ac:dyDescent="0.3">
      <c r="F819" s="4"/>
      <c r="U819" s="4"/>
      <c r="Z819" s="4"/>
      <c r="AE819" s="4"/>
      <c r="AJ819" s="4"/>
      <c r="AX819" s="8"/>
    </row>
    <row r="820" spans="6:50" ht="15.75" customHeight="1" x14ac:dyDescent="0.3">
      <c r="F820" s="4"/>
      <c r="U820" s="4"/>
      <c r="Z820" s="4"/>
      <c r="AE820" s="4"/>
      <c r="AJ820" s="4"/>
      <c r="AX820" s="8"/>
    </row>
    <row r="821" spans="6:50" ht="15.75" customHeight="1" x14ac:dyDescent="0.3">
      <c r="F821" s="4"/>
      <c r="U821" s="4"/>
      <c r="Z821" s="4"/>
      <c r="AE821" s="4"/>
      <c r="AJ821" s="4"/>
      <c r="AX821" s="8"/>
    </row>
    <row r="822" spans="6:50" ht="15.75" customHeight="1" x14ac:dyDescent="0.3">
      <c r="F822" s="4"/>
      <c r="U822" s="4"/>
      <c r="Z822" s="4"/>
      <c r="AE822" s="4"/>
      <c r="AJ822" s="4"/>
      <c r="AX822" s="8"/>
    </row>
    <row r="823" spans="6:50" ht="15.75" customHeight="1" x14ac:dyDescent="0.3">
      <c r="F823" s="4"/>
      <c r="U823" s="4"/>
      <c r="Z823" s="4"/>
      <c r="AE823" s="4"/>
      <c r="AJ823" s="4"/>
      <c r="AX823" s="8"/>
    </row>
    <row r="824" spans="6:50" ht="15.75" customHeight="1" x14ac:dyDescent="0.3">
      <c r="F824" s="4"/>
      <c r="U824" s="4"/>
      <c r="Z824" s="4"/>
      <c r="AE824" s="4"/>
      <c r="AJ824" s="4"/>
      <c r="AX824" s="8"/>
    </row>
    <row r="825" spans="6:50" ht="15.75" customHeight="1" x14ac:dyDescent="0.3">
      <c r="F825" s="4"/>
      <c r="U825" s="4"/>
      <c r="Z825" s="4"/>
      <c r="AE825" s="4"/>
      <c r="AJ825" s="4"/>
      <c r="AX825" s="8"/>
    </row>
    <row r="826" spans="6:50" ht="15.75" customHeight="1" x14ac:dyDescent="0.3">
      <c r="F826" s="4"/>
      <c r="U826" s="4"/>
      <c r="Z826" s="4"/>
      <c r="AE826" s="4"/>
      <c r="AJ826" s="4"/>
      <c r="AX826" s="8"/>
    </row>
    <row r="827" spans="6:50" ht="15.75" customHeight="1" x14ac:dyDescent="0.3">
      <c r="F827" s="4"/>
      <c r="U827" s="4"/>
      <c r="Z827" s="4"/>
      <c r="AE827" s="4"/>
      <c r="AJ827" s="4"/>
      <c r="AX827" s="8"/>
    </row>
    <row r="828" spans="6:50" ht="15.75" customHeight="1" x14ac:dyDescent="0.3">
      <c r="F828" s="4"/>
      <c r="U828" s="4"/>
      <c r="Z828" s="4"/>
      <c r="AE828" s="4"/>
      <c r="AJ828" s="4"/>
      <c r="AX828" s="8"/>
    </row>
    <row r="829" spans="6:50" ht="15.75" customHeight="1" x14ac:dyDescent="0.3">
      <c r="F829" s="4"/>
      <c r="U829" s="4"/>
      <c r="Z829" s="4"/>
      <c r="AE829" s="4"/>
      <c r="AJ829" s="4"/>
      <c r="AX829" s="8"/>
    </row>
    <row r="830" spans="6:50" ht="15.75" customHeight="1" x14ac:dyDescent="0.3">
      <c r="F830" s="4"/>
      <c r="U830" s="4"/>
      <c r="Z830" s="4"/>
      <c r="AE830" s="4"/>
      <c r="AJ830" s="4"/>
      <c r="AX830" s="8"/>
    </row>
    <row r="831" spans="6:50" ht="15.75" customHeight="1" x14ac:dyDescent="0.3">
      <c r="F831" s="4"/>
      <c r="U831" s="4"/>
      <c r="Z831" s="4"/>
      <c r="AE831" s="4"/>
      <c r="AJ831" s="4"/>
      <c r="AX831" s="8"/>
    </row>
    <row r="832" spans="6:50" ht="15.75" customHeight="1" x14ac:dyDescent="0.3">
      <c r="F832" s="4"/>
      <c r="U832" s="4"/>
      <c r="Z832" s="4"/>
      <c r="AE832" s="4"/>
      <c r="AJ832" s="4"/>
      <c r="AX832" s="8"/>
    </row>
    <row r="833" spans="6:50" ht="15.75" customHeight="1" x14ac:dyDescent="0.3">
      <c r="F833" s="4"/>
      <c r="U833" s="4"/>
      <c r="Z833" s="4"/>
      <c r="AE833" s="4"/>
      <c r="AJ833" s="4"/>
      <c r="AX833" s="8"/>
    </row>
    <row r="834" spans="6:50" ht="15.75" customHeight="1" x14ac:dyDescent="0.3">
      <c r="F834" s="4"/>
      <c r="U834" s="4"/>
      <c r="Z834" s="4"/>
      <c r="AE834" s="4"/>
      <c r="AJ834" s="4"/>
      <c r="AX834" s="8"/>
    </row>
    <row r="835" spans="6:50" ht="15.75" customHeight="1" x14ac:dyDescent="0.3">
      <c r="F835" s="4"/>
      <c r="U835" s="4"/>
      <c r="Z835" s="4"/>
      <c r="AE835" s="4"/>
      <c r="AJ835" s="4"/>
      <c r="AX835" s="8"/>
    </row>
    <row r="836" spans="6:50" ht="15.75" customHeight="1" x14ac:dyDescent="0.3">
      <c r="F836" s="4"/>
      <c r="U836" s="4"/>
      <c r="Z836" s="4"/>
      <c r="AE836" s="4"/>
      <c r="AJ836" s="4"/>
      <c r="AX836" s="8"/>
    </row>
    <row r="837" spans="6:50" ht="15.75" customHeight="1" x14ac:dyDescent="0.3">
      <c r="F837" s="4"/>
      <c r="U837" s="4"/>
      <c r="Z837" s="4"/>
      <c r="AE837" s="4"/>
      <c r="AJ837" s="4"/>
      <c r="AX837" s="8"/>
    </row>
    <row r="838" spans="6:50" ht="15.75" customHeight="1" x14ac:dyDescent="0.3">
      <c r="F838" s="4"/>
      <c r="U838" s="4"/>
      <c r="Z838" s="4"/>
      <c r="AE838" s="4"/>
      <c r="AJ838" s="4"/>
      <c r="AX838" s="8"/>
    </row>
    <row r="839" spans="6:50" ht="15.75" customHeight="1" x14ac:dyDescent="0.3">
      <c r="F839" s="4"/>
      <c r="U839" s="4"/>
      <c r="Z839" s="4"/>
      <c r="AE839" s="4"/>
      <c r="AJ839" s="4"/>
      <c r="AX839" s="8"/>
    </row>
    <row r="840" spans="6:50" ht="15.75" customHeight="1" x14ac:dyDescent="0.3">
      <c r="F840" s="4"/>
      <c r="U840" s="4"/>
      <c r="Z840" s="4"/>
      <c r="AE840" s="4"/>
      <c r="AJ840" s="4"/>
      <c r="AX840" s="8"/>
    </row>
    <row r="841" spans="6:50" ht="15.75" customHeight="1" x14ac:dyDescent="0.3">
      <c r="F841" s="4"/>
      <c r="U841" s="4"/>
      <c r="Z841" s="4"/>
      <c r="AE841" s="4"/>
      <c r="AJ841" s="4"/>
      <c r="AX841" s="8"/>
    </row>
    <row r="842" spans="6:50" ht="15.75" customHeight="1" x14ac:dyDescent="0.3">
      <c r="F842" s="4"/>
      <c r="U842" s="4"/>
      <c r="Z842" s="4"/>
      <c r="AE842" s="4"/>
      <c r="AJ842" s="4"/>
      <c r="AX842" s="8"/>
    </row>
    <row r="843" spans="6:50" ht="15.75" customHeight="1" x14ac:dyDescent="0.3">
      <c r="F843" s="4"/>
      <c r="U843" s="4"/>
      <c r="Z843" s="4"/>
      <c r="AE843" s="4"/>
      <c r="AJ843" s="4"/>
      <c r="AX843" s="8"/>
    </row>
    <row r="844" spans="6:50" ht="15.75" customHeight="1" x14ac:dyDescent="0.3">
      <c r="F844" s="4"/>
      <c r="U844" s="4"/>
      <c r="Z844" s="4"/>
      <c r="AE844" s="4"/>
      <c r="AJ844" s="4"/>
      <c r="AX844" s="8"/>
    </row>
    <row r="845" spans="6:50" ht="15.75" customHeight="1" x14ac:dyDescent="0.3">
      <c r="F845" s="4"/>
      <c r="U845" s="4"/>
      <c r="Z845" s="4"/>
      <c r="AE845" s="4"/>
      <c r="AJ845" s="4"/>
      <c r="AX845" s="8"/>
    </row>
    <row r="846" spans="6:50" ht="15.75" customHeight="1" x14ac:dyDescent="0.3">
      <c r="F846" s="4"/>
      <c r="U846" s="4"/>
      <c r="Z846" s="4"/>
      <c r="AE846" s="4"/>
      <c r="AJ846" s="4"/>
      <c r="AX846" s="8"/>
    </row>
    <row r="847" spans="6:50" ht="15.75" customHeight="1" x14ac:dyDescent="0.3">
      <c r="F847" s="4"/>
      <c r="U847" s="4"/>
      <c r="Z847" s="4"/>
      <c r="AE847" s="4"/>
      <c r="AJ847" s="4"/>
      <c r="AX847" s="8"/>
    </row>
    <row r="848" spans="6:50" ht="15.75" customHeight="1" x14ac:dyDescent="0.3">
      <c r="F848" s="4"/>
      <c r="U848" s="4"/>
      <c r="Z848" s="4"/>
      <c r="AE848" s="4"/>
      <c r="AJ848" s="4"/>
      <c r="AX848" s="8"/>
    </row>
    <row r="849" spans="6:50" ht="15.75" customHeight="1" x14ac:dyDescent="0.3">
      <c r="F849" s="4"/>
      <c r="U849" s="4"/>
      <c r="Z849" s="4"/>
      <c r="AE849" s="4"/>
      <c r="AJ849" s="4"/>
      <c r="AX849" s="8"/>
    </row>
    <row r="850" spans="6:50" ht="15.75" customHeight="1" x14ac:dyDescent="0.3">
      <c r="F850" s="4"/>
      <c r="U850" s="4"/>
      <c r="Z850" s="4"/>
      <c r="AE850" s="4"/>
      <c r="AJ850" s="4"/>
      <c r="AX850" s="8"/>
    </row>
    <row r="851" spans="6:50" ht="15.75" customHeight="1" x14ac:dyDescent="0.3">
      <c r="F851" s="4"/>
      <c r="U851" s="4"/>
      <c r="Z851" s="4"/>
      <c r="AE851" s="4"/>
      <c r="AJ851" s="4"/>
      <c r="AX851" s="8"/>
    </row>
    <row r="852" spans="6:50" ht="15.75" customHeight="1" x14ac:dyDescent="0.3">
      <c r="F852" s="4"/>
      <c r="U852" s="4"/>
      <c r="Z852" s="4"/>
      <c r="AE852" s="4"/>
      <c r="AJ852" s="4"/>
      <c r="AX852" s="8"/>
    </row>
    <row r="853" spans="6:50" ht="15.75" customHeight="1" x14ac:dyDescent="0.3">
      <c r="F853" s="4"/>
      <c r="U853" s="4"/>
      <c r="Z853" s="4"/>
      <c r="AE853" s="4"/>
      <c r="AJ853" s="4"/>
      <c r="AX853" s="8"/>
    </row>
    <row r="854" spans="6:50" ht="15.75" customHeight="1" x14ac:dyDescent="0.3">
      <c r="F854" s="4"/>
      <c r="U854" s="4"/>
      <c r="Z854" s="4"/>
      <c r="AE854" s="4"/>
      <c r="AJ854" s="4"/>
      <c r="AX854" s="8"/>
    </row>
    <row r="855" spans="6:50" ht="15.75" customHeight="1" x14ac:dyDescent="0.3">
      <c r="F855" s="4"/>
      <c r="U855" s="4"/>
      <c r="Z855" s="4"/>
      <c r="AE855" s="4"/>
      <c r="AJ855" s="4"/>
      <c r="AX855" s="8"/>
    </row>
    <row r="856" spans="6:50" ht="15.75" customHeight="1" x14ac:dyDescent="0.3">
      <c r="F856" s="4"/>
      <c r="U856" s="4"/>
      <c r="Z856" s="4"/>
      <c r="AE856" s="4"/>
      <c r="AJ856" s="4"/>
      <c r="AX856" s="8"/>
    </row>
    <row r="857" spans="6:50" ht="15.75" customHeight="1" x14ac:dyDescent="0.3">
      <c r="F857" s="4"/>
      <c r="U857" s="4"/>
      <c r="Z857" s="4"/>
      <c r="AE857" s="4"/>
      <c r="AJ857" s="4"/>
      <c r="AX857" s="8"/>
    </row>
    <row r="858" spans="6:50" ht="15.75" customHeight="1" x14ac:dyDescent="0.3">
      <c r="F858" s="4"/>
      <c r="U858" s="4"/>
      <c r="Z858" s="4"/>
      <c r="AE858" s="4"/>
      <c r="AJ858" s="4"/>
      <c r="AX858" s="8"/>
    </row>
    <row r="859" spans="6:50" ht="15.75" customHeight="1" x14ac:dyDescent="0.3">
      <c r="F859" s="4"/>
      <c r="U859" s="4"/>
      <c r="Z859" s="4"/>
      <c r="AE859" s="4"/>
      <c r="AJ859" s="4"/>
      <c r="AX859" s="8"/>
    </row>
    <row r="860" spans="6:50" ht="15.75" customHeight="1" x14ac:dyDescent="0.3">
      <c r="F860" s="4"/>
      <c r="U860" s="4"/>
      <c r="Z860" s="4"/>
      <c r="AE860" s="4"/>
      <c r="AJ860" s="4"/>
      <c r="AX860" s="8"/>
    </row>
    <row r="861" spans="6:50" ht="15.75" customHeight="1" x14ac:dyDescent="0.3">
      <c r="F861" s="4"/>
      <c r="U861" s="4"/>
      <c r="Z861" s="4"/>
      <c r="AE861" s="4"/>
      <c r="AJ861" s="4"/>
      <c r="AX861" s="8"/>
    </row>
    <row r="862" spans="6:50" ht="15.75" customHeight="1" x14ac:dyDescent="0.3">
      <c r="F862" s="4"/>
      <c r="U862" s="4"/>
      <c r="Z862" s="4"/>
      <c r="AE862" s="4"/>
      <c r="AJ862" s="4"/>
      <c r="AX862" s="8"/>
    </row>
    <row r="863" spans="6:50" ht="15.75" customHeight="1" x14ac:dyDescent="0.3">
      <c r="F863" s="4"/>
      <c r="U863" s="4"/>
      <c r="Z863" s="4"/>
      <c r="AE863" s="4"/>
      <c r="AJ863" s="4"/>
      <c r="AX863" s="8"/>
    </row>
    <row r="864" spans="6:50" ht="15.75" customHeight="1" x14ac:dyDescent="0.3">
      <c r="F864" s="4"/>
      <c r="U864" s="4"/>
      <c r="Z864" s="4"/>
      <c r="AE864" s="4"/>
      <c r="AJ864" s="4"/>
      <c r="AX864" s="8"/>
    </row>
    <row r="865" spans="6:50" ht="15.75" customHeight="1" x14ac:dyDescent="0.3">
      <c r="F865" s="4"/>
      <c r="U865" s="4"/>
      <c r="Z865" s="4"/>
      <c r="AE865" s="4"/>
      <c r="AJ865" s="4"/>
      <c r="AX865" s="8"/>
    </row>
    <row r="866" spans="6:50" ht="15.75" customHeight="1" x14ac:dyDescent="0.3">
      <c r="F866" s="4"/>
      <c r="U866" s="4"/>
      <c r="Z866" s="4"/>
      <c r="AE866" s="4"/>
      <c r="AJ866" s="4"/>
      <c r="AX866" s="8"/>
    </row>
    <row r="867" spans="6:50" ht="15.75" customHeight="1" x14ac:dyDescent="0.3">
      <c r="F867" s="4"/>
      <c r="U867" s="4"/>
      <c r="Z867" s="4"/>
      <c r="AE867" s="4"/>
      <c r="AJ867" s="4"/>
      <c r="AX867" s="8"/>
    </row>
    <row r="868" spans="6:50" ht="15.75" customHeight="1" x14ac:dyDescent="0.3">
      <c r="F868" s="4"/>
      <c r="U868" s="4"/>
      <c r="Z868" s="4"/>
      <c r="AE868" s="4"/>
      <c r="AJ868" s="4"/>
      <c r="AX868" s="8"/>
    </row>
    <row r="869" spans="6:50" ht="15.75" customHeight="1" x14ac:dyDescent="0.3">
      <c r="F869" s="4"/>
      <c r="U869" s="4"/>
      <c r="Z869" s="4"/>
      <c r="AE869" s="4"/>
      <c r="AJ869" s="4"/>
      <c r="AX869" s="8"/>
    </row>
    <row r="870" spans="6:50" ht="15.75" customHeight="1" x14ac:dyDescent="0.3">
      <c r="F870" s="4"/>
      <c r="U870" s="4"/>
      <c r="Z870" s="4"/>
      <c r="AE870" s="4"/>
      <c r="AJ870" s="4"/>
      <c r="AX870" s="8"/>
    </row>
    <row r="871" spans="6:50" ht="15.75" customHeight="1" x14ac:dyDescent="0.3">
      <c r="F871" s="4"/>
      <c r="U871" s="4"/>
      <c r="Z871" s="4"/>
      <c r="AE871" s="4"/>
      <c r="AJ871" s="4"/>
      <c r="AX871" s="8"/>
    </row>
    <row r="872" spans="6:50" ht="15.75" customHeight="1" x14ac:dyDescent="0.3">
      <c r="F872" s="4"/>
      <c r="U872" s="4"/>
      <c r="Z872" s="4"/>
      <c r="AE872" s="4"/>
      <c r="AJ872" s="4"/>
      <c r="AX872" s="8"/>
    </row>
    <row r="873" spans="6:50" ht="15.75" customHeight="1" x14ac:dyDescent="0.3">
      <c r="F873" s="4"/>
      <c r="U873" s="4"/>
      <c r="Z873" s="4"/>
      <c r="AE873" s="4"/>
      <c r="AJ873" s="4"/>
      <c r="AX873" s="8"/>
    </row>
    <row r="874" spans="6:50" ht="15.75" customHeight="1" x14ac:dyDescent="0.3">
      <c r="F874" s="4"/>
      <c r="U874" s="4"/>
      <c r="Z874" s="4"/>
      <c r="AE874" s="4"/>
      <c r="AJ874" s="4"/>
      <c r="AX874" s="8"/>
    </row>
    <row r="875" spans="6:50" ht="15.75" customHeight="1" x14ac:dyDescent="0.3">
      <c r="F875" s="4"/>
      <c r="U875" s="4"/>
      <c r="Z875" s="4"/>
      <c r="AE875" s="4"/>
      <c r="AJ875" s="4"/>
      <c r="AX875" s="8"/>
    </row>
    <row r="876" spans="6:50" ht="15.75" customHeight="1" x14ac:dyDescent="0.3">
      <c r="F876" s="4"/>
      <c r="U876" s="4"/>
      <c r="Z876" s="4"/>
      <c r="AE876" s="4"/>
      <c r="AJ876" s="4"/>
      <c r="AX876" s="8"/>
    </row>
    <row r="877" spans="6:50" ht="15.75" customHeight="1" x14ac:dyDescent="0.3">
      <c r="F877" s="4"/>
      <c r="U877" s="4"/>
      <c r="Z877" s="4"/>
      <c r="AE877" s="4"/>
      <c r="AJ877" s="4"/>
      <c r="AX877" s="8"/>
    </row>
    <row r="878" spans="6:50" ht="15.75" customHeight="1" x14ac:dyDescent="0.3">
      <c r="F878" s="4"/>
      <c r="U878" s="4"/>
      <c r="Z878" s="4"/>
      <c r="AE878" s="4"/>
      <c r="AJ878" s="4"/>
      <c r="AX878" s="8"/>
    </row>
    <row r="879" spans="6:50" ht="15.75" customHeight="1" x14ac:dyDescent="0.3">
      <c r="F879" s="4"/>
      <c r="U879" s="4"/>
      <c r="Z879" s="4"/>
      <c r="AE879" s="4"/>
      <c r="AJ879" s="4"/>
      <c r="AX879" s="8"/>
    </row>
    <row r="880" spans="6:50" ht="15.75" customHeight="1" x14ac:dyDescent="0.3">
      <c r="F880" s="4"/>
      <c r="U880" s="4"/>
      <c r="Z880" s="4"/>
      <c r="AE880" s="4"/>
      <c r="AJ880" s="4"/>
      <c r="AX880" s="8"/>
    </row>
    <row r="881" spans="6:50" ht="15.75" customHeight="1" x14ac:dyDescent="0.3">
      <c r="F881" s="4"/>
      <c r="U881" s="4"/>
      <c r="Z881" s="4"/>
      <c r="AE881" s="4"/>
      <c r="AJ881" s="4"/>
      <c r="AX881" s="8"/>
    </row>
    <row r="882" spans="6:50" ht="15.75" customHeight="1" x14ac:dyDescent="0.3">
      <c r="F882" s="4"/>
      <c r="U882" s="4"/>
      <c r="Z882" s="4"/>
      <c r="AE882" s="4"/>
      <c r="AJ882" s="4"/>
      <c r="AX882" s="8"/>
    </row>
    <row r="883" spans="6:50" ht="15.75" customHeight="1" x14ac:dyDescent="0.3">
      <c r="F883" s="4"/>
      <c r="U883" s="4"/>
      <c r="Z883" s="4"/>
      <c r="AE883" s="4"/>
      <c r="AJ883" s="4"/>
      <c r="AX883" s="8"/>
    </row>
    <row r="884" spans="6:50" ht="15.75" customHeight="1" x14ac:dyDescent="0.3">
      <c r="F884" s="4"/>
      <c r="U884" s="4"/>
      <c r="Z884" s="4"/>
      <c r="AE884" s="4"/>
      <c r="AJ884" s="4"/>
      <c r="AX884" s="8"/>
    </row>
    <row r="885" spans="6:50" ht="15.75" customHeight="1" x14ac:dyDescent="0.3">
      <c r="F885" s="4"/>
      <c r="U885" s="4"/>
      <c r="Z885" s="4"/>
      <c r="AE885" s="4"/>
      <c r="AJ885" s="4"/>
      <c r="AX885" s="8"/>
    </row>
    <row r="886" spans="6:50" ht="15.75" customHeight="1" x14ac:dyDescent="0.3">
      <c r="F886" s="4"/>
      <c r="U886" s="4"/>
      <c r="Z886" s="4"/>
      <c r="AE886" s="4"/>
      <c r="AJ886" s="4"/>
      <c r="AX886" s="8"/>
    </row>
    <row r="887" spans="6:50" ht="15.75" customHeight="1" x14ac:dyDescent="0.3">
      <c r="F887" s="4"/>
      <c r="U887" s="4"/>
      <c r="Z887" s="4"/>
      <c r="AE887" s="4"/>
      <c r="AJ887" s="4"/>
      <c r="AX887" s="8"/>
    </row>
    <row r="888" spans="6:50" ht="15.75" customHeight="1" x14ac:dyDescent="0.3">
      <c r="F888" s="4"/>
      <c r="U888" s="4"/>
      <c r="Z888" s="4"/>
      <c r="AE888" s="4"/>
      <c r="AJ888" s="4"/>
      <c r="AX888" s="8"/>
    </row>
    <row r="889" spans="6:50" ht="15.75" customHeight="1" x14ac:dyDescent="0.3">
      <c r="F889" s="4"/>
      <c r="U889" s="4"/>
      <c r="Z889" s="4"/>
      <c r="AE889" s="4"/>
      <c r="AJ889" s="4"/>
      <c r="AX889" s="8"/>
    </row>
    <row r="890" spans="6:50" ht="15.75" customHeight="1" x14ac:dyDescent="0.3">
      <c r="F890" s="4"/>
      <c r="U890" s="4"/>
      <c r="Z890" s="4"/>
      <c r="AE890" s="4"/>
      <c r="AJ890" s="4"/>
      <c r="AX890" s="8"/>
    </row>
    <row r="891" spans="6:50" ht="15.75" customHeight="1" x14ac:dyDescent="0.3">
      <c r="F891" s="4"/>
      <c r="U891" s="4"/>
      <c r="Z891" s="4"/>
      <c r="AE891" s="4"/>
      <c r="AJ891" s="4"/>
      <c r="AX891" s="8"/>
    </row>
    <row r="892" spans="6:50" ht="15.75" customHeight="1" x14ac:dyDescent="0.3">
      <c r="F892" s="4"/>
      <c r="U892" s="4"/>
      <c r="Z892" s="4"/>
      <c r="AE892" s="4"/>
      <c r="AJ892" s="4"/>
      <c r="AX892" s="8"/>
    </row>
    <row r="893" spans="6:50" ht="15.75" customHeight="1" x14ac:dyDescent="0.3">
      <c r="F893" s="4"/>
      <c r="U893" s="4"/>
      <c r="Z893" s="4"/>
      <c r="AE893" s="4"/>
      <c r="AJ893" s="4"/>
      <c r="AX893" s="8"/>
    </row>
    <row r="894" spans="6:50" ht="15.75" customHeight="1" x14ac:dyDescent="0.3">
      <c r="F894" s="4"/>
      <c r="U894" s="4"/>
      <c r="Z894" s="4"/>
      <c r="AE894" s="4"/>
      <c r="AJ894" s="4"/>
      <c r="AX894" s="8"/>
    </row>
    <row r="895" spans="6:50" ht="15.75" customHeight="1" x14ac:dyDescent="0.3">
      <c r="F895" s="4"/>
      <c r="U895" s="4"/>
      <c r="Z895" s="4"/>
      <c r="AE895" s="4"/>
      <c r="AJ895" s="4"/>
      <c r="AX895" s="8"/>
    </row>
    <row r="896" spans="6:50" ht="15.75" customHeight="1" x14ac:dyDescent="0.3">
      <c r="F896" s="4"/>
      <c r="U896" s="4"/>
      <c r="Z896" s="4"/>
      <c r="AE896" s="4"/>
      <c r="AJ896" s="4"/>
      <c r="AX896" s="8"/>
    </row>
    <row r="897" spans="6:50" ht="15.75" customHeight="1" x14ac:dyDescent="0.3">
      <c r="F897" s="4"/>
      <c r="U897" s="4"/>
      <c r="Z897" s="4"/>
      <c r="AE897" s="4"/>
      <c r="AJ897" s="4"/>
      <c r="AX897" s="8"/>
    </row>
    <row r="898" spans="6:50" ht="15.75" customHeight="1" x14ac:dyDescent="0.3">
      <c r="F898" s="4"/>
      <c r="U898" s="4"/>
      <c r="Z898" s="4"/>
      <c r="AE898" s="4"/>
      <c r="AJ898" s="4"/>
      <c r="AX898" s="8"/>
    </row>
    <row r="899" spans="6:50" ht="15.75" customHeight="1" x14ac:dyDescent="0.3">
      <c r="F899" s="4"/>
      <c r="U899" s="4"/>
      <c r="Z899" s="4"/>
      <c r="AE899" s="4"/>
      <c r="AJ899" s="4"/>
      <c r="AX899" s="8"/>
    </row>
    <row r="900" spans="6:50" ht="15.75" customHeight="1" x14ac:dyDescent="0.3">
      <c r="F900" s="4"/>
      <c r="U900" s="4"/>
      <c r="Z900" s="4"/>
      <c r="AE900" s="4"/>
      <c r="AJ900" s="4"/>
      <c r="AX900" s="8"/>
    </row>
    <row r="901" spans="6:50" ht="15.75" customHeight="1" x14ac:dyDescent="0.3">
      <c r="F901" s="4"/>
      <c r="U901" s="4"/>
      <c r="Z901" s="4"/>
      <c r="AE901" s="4"/>
      <c r="AJ901" s="4"/>
      <c r="AX901" s="8"/>
    </row>
    <row r="902" spans="6:50" ht="15.75" customHeight="1" x14ac:dyDescent="0.3">
      <c r="F902" s="4"/>
      <c r="U902" s="4"/>
      <c r="Z902" s="4"/>
      <c r="AE902" s="4"/>
      <c r="AJ902" s="4"/>
      <c r="AX902" s="8"/>
    </row>
    <row r="903" spans="6:50" ht="15.75" customHeight="1" x14ac:dyDescent="0.3">
      <c r="F903" s="4"/>
      <c r="U903" s="4"/>
      <c r="Z903" s="4"/>
      <c r="AE903" s="4"/>
      <c r="AJ903" s="4"/>
      <c r="AX903" s="8"/>
    </row>
    <row r="904" spans="6:50" ht="15.75" customHeight="1" x14ac:dyDescent="0.3">
      <c r="F904" s="4"/>
      <c r="U904" s="4"/>
      <c r="Z904" s="4"/>
      <c r="AE904" s="4"/>
      <c r="AJ904" s="4"/>
      <c r="AX904" s="8"/>
    </row>
    <row r="905" spans="6:50" ht="15.75" customHeight="1" x14ac:dyDescent="0.3">
      <c r="F905" s="4"/>
      <c r="U905" s="4"/>
      <c r="Z905" s="4"/>
      <c r="AE905" s="4"/>
      <c r="AJ905" s="4"/>
      <c r="AX905" s="8"/>
    </row>
    <row r="906" spans="6:50" ht="15.75" customHeight="1" x14ac:dyDescent="0.3">
      <c r="F906" s="4"/>
      <c r="U906" s="4"/>
      <c r="Z906" s="4"/>
      <c r="AE906" s="4"/>
      <c r="AJ906" s="4"/>
      <c r="AX906" s="8"/>
    </row>
    <row r="907" spans="6:50" ht="15.75" customHeight="1" x14ac:dyDescent="0.3">
      <c r="F907" s="4"/>
      <c r="U907" s="4"/>
      <c r="Z907" s="4"/>
      <c r="AE907" s="4"/>
      <c r="AJ907" s="4"/>
      <c r="AX907" s="8"/>
    </row>
    <row r="908" spans="6:50" ht="15.75" customHeight="1" x14ac:dyDescent="0.3">
      <c r="F908" s="4"/>
      <c r="U908" s="4"/>
      <c r="Z908" s="4"/>
      <c r="AE908" s="4"/>
      <c r="AJ908" s="4"/>
      <c r="AX908" s="8"/>
    </row>
    <row r="909" spans="6:50" ht="15.75" customHeight="1" x14ac:dyDescent="0.3">
      <c r="F909" s="4"/>
      <c r="U909" s="4"/>
      <c r="Z909" s="4"/>
      <c r="AE909" s="4"/>
      <c r="AJ909" s="4"/>
      <c r="AX909" s="8"/>
    </row>
    <row r="910" spans="6:50" ht="15.75" customHeight="1" x14ac:dyDescent="0.3">
      <c r="F910" s="4"/>
      <c r="U910" s="4"/>
      <c r="Z910" s="4"/>
      <c r="AE910" s="4"/>
      <c r="AJ910" s="4"/>
      <c r="AX910" s="8"/>
    </row>
    <row r="911" spans="6:50" ht="15.75" customHeight="1" x14ac:dyDescent="0.3">
      <c r="F911" s="4"/>
      <c r="U911" s="4"/>
      <c r="Z911" s="4"/>
      <c r="AE911" s="4"/>
      <c r="AJ911" s="4"/>
      <c r="AX911" s="8"/>
    </row>
    <row r="912" spans="6:50" ht="15.75" customHeight="1" x14ac:dyDescent="0.3">
      <c r="F912" s="4"/>
      <c r="U912" s="4"/>
      <c r="Z912" s="4"/>
      <c r="AE912" s="4"/>
      <c r="AJ912" s="4"/>
      <c r="AX912" s="8"/>
    </row>
    <row r="913" spans="6:50" ht="15.75" customHeight="1" x14ac:dyDescent="0.3">
      <c r="F913" s="4"/>
      <c r="U913" s="4"/>
      <c r="Z913" s="4"/>
      <c r="AE913" s="4"/>
      <c r="AJ913" s="4"/>
      <c r="AX913" s="8"/>
    </row>
    <row r="914" spans="6:50" ht="15.75" customHeight="1" x14ac:dyDescent="0.3">
      <c r="F914" s="4"/>
      <c r="U914" s="4"/>
      <c r="Z914" s="4"/>
      <c r="AE914" s="4"/>
      <c r="AJ914" s="4"/>
      <c r="AX914" s="8"/>
    </row>
    <row r="915" spans="6:50" ht="15.75" customHeight="1" x14ac:dyDescent="0.3">
      <c r="F915" s="4"/>
      <c r="U915" s="4"/>
      <c r="Z915" s="4"/>
      <c r="AE915" s="4"/>
      <c r="AJ915" s="4"/>
      <c r="AX915" s="8"/>
    </row>
    <row r="916" spans="6:50" ht="15.75" customHeight="1" x14ac:dyDescent="0.3">
      <c r="F916" s="4"/>
      <c r="U916" s="4"/>
      <c r="Z916" s="4"/>
      <c r="AE916" s="4"/>
      <c r="AJ916" s="4"/>
      <c r="AX916" s="8"/>
    </row>
    <row r="917" spans="6:50" ht="15.75" customHeight="1" x14ac:dyDescent="0.3">
      <c r="F917" s="4"/>
      <c r="U917" s="4"/>
      <c r="Z917" s="4"/>
      <c r="AE917" s="4"/>
      <c r="AJ917" s="4"/>
      <c r="AX917" s="8"/>
    </row>
    <row r="918" spans="6:50" ht="15.75" customHeight="1" x14ac:dyDescent="0.3">
      <c r="F918" s="4"/>
      <c r="U918" s="4"/>
      <c r="Z918" s="4"/>
      <c r="AE918" s="4"/>
      <c r="AJ918" s="4"/>
      <c r="AX918" s="8"/>
    </row>
    <row r="919" spans="6:50" ht="15.75" customHeight="1" x14ac:dyDescent="0.3">
      <c r="F919" s="4"/>
      <c r="U919" s="4"/>
      <c r="Z919" s="4"/>
      <c r="AE919" s="4"/>
      <c r="AJ919" s="4"/>
      <c r="AX919" s="8"/>
    </row>
    <row r="920" spans="6:50" ht="15.75" customHeight="1" x14ac:dyDescent="0.3">
      <c r="F920" s="4"/>
      <c r="U920" s="4"/>
      <c r="Z920" s="4"/>
      <c r="AE920" s="4"/>
      <c r="AJ920" s="4"/>
      <c r="AX920" s="8"/>
    </row>
    <row r="921" spans="6:50" ht="15.75" customHeight="1" x14ac:dyDescent="0.3">
      <c r="F921" s="4"/>
      <c r="U921" s="4"/>
      <c r="Z921" s="4"/>
      <c r="AE921" s="4"/>
      <c r="AJ921" s="4"/>
      <c r="AX921" s="8"/>
    </row>
    <row r="922" spans="6:50" ht="15.75" customHeight="1" x14ac:dyDescent="0.3">
      <c r="F922" s="4"/>
      <c r="U922" s="4"/>
      <c r="Z922" s="4"/>
      <c r="AE922" s="4"/>
      <c r="AJ922" s="4"/>
      <c r="AX922" s="8"/>
    </row>
    <row r="923" spans="6:50" ht="15.75" customHeight="1" x14ac:dyDescent="0.3">
      <c r="F923" s="4"/>
      <c r="U923" s="4"/>
      <c r="Z923" s="4"/>
      <c r="AE923" s="4"/>
      <c r="AJ923" s="4"/>
      <c r="AX923" s="8"/>
    </row>
    <row r="924" spans="6:50" ht="15.75" customHeight="1" x14ac:dyDescent="0.3">
      <c r="F924" s="4"/>
      <c r="U924" s="4"/>
      <c r="Z924" s="4"/>
      <c r="AE924" s="4"/>
      <c r="AJ924" s="4"/>
      <c r="AX924" s="8"/>
    </row>
    <row r="925" spans="6:50" ht="15.75" customHeight="1" x14ac:dyDescent="0.3">
      <c r="F925" s="4"/>
      <c r="U925" s="4"/>
      <c r="Z925" s="4"/>
      <c r="AE925" s="4"/>
      <c r="AJ925" s="4"/>
      <c r="AX925" s="8"/>
    </row>
    <row r="926" spans="6:50" ht="15.75" customHeight="1" x14ac:dyDescent="0.3">
      <c r="F926" s="4"/>
      <c r="U926" s="4"/>
      <c r="Z926" s="4"/>
      <c r="AE926" s="4"/>
      <c r="AJ926" s="4"/>
      <c r="AX926" s="8"/>
    </row>
    <row r="927" spans="6:50" ht="15.75" customHeight="1" x14ac:dyDescent="0.3">
      <c r="F927" s="4"/>
      <c r="U927" s="4"/>
      <c r="Z927" s="4"/>
      <c r="AE927" s="4"/>
      <c r="AJ927" s="4"/>
      <c r="AX927" s="8"/>
    </row>
    <row r="928" spans="6:50" ht="15.75" customHeight="1" x14ac:dyDescent="0.3">
      <c r="F928" s="4"/>
      <c r="U928" s="4"/>
      <c r="Z928" s="4"/>
      <c r="AE928" s="4"/>
      <c r="AJ928" s="4"/>
      <c r="AX928" s="8"/>
    </row>
    <row r="929" spans="6:50" ht="15.75" customHeight="1" x14ac:dyDescent="0.3">
      <c r="F929" s="4"/>
      <c r="U929" s="4"/>
      <c r="Z929" s="4"/>
      <c r="AE929" s="4"/>
      <c r="AJ929" s="4"/>
      <c r="AX929" s="8"/>
    </row>
    <row r="930" spans="6:50" ht="15.75" customHeight="1" x14ac:dyDescent="0.3">
      <c r="F930" s="4"/>
      <c r="U930" s="4"/>
      <c r="Z930" s="4"/>
      <c r="AE930" s="4"/>
      <c r="AJ930" s="4"/>
      <c r="AX930" s="8"/>
    </row>
    <row r="931" spans="6:50" ht="15.75" customHeight="1" x14ac:dyDescent="0.3">
      <c r="F931" s="4"/>
      <c r="U931" s="4"/>
      <c r="Z931" s="4"/>
      <c r="AE931" s="4"/>
      <c r="AJ931" s="4"/>
      <c r="AX931" s="8"/>
    </row>
    <row r="932" spans="6:50" ht="15.75" customHeight="1" x14ac:dyDescent="0.3">
      <c r="F932" s="4"/>
      <c r="U932" s="4"/>
      <c r="Z932" s="4"/>
      <c r="AE932" s="4"/>
      <c r="AJ932" s="4"/>
      <c r="AX932" s="8"/>
    </row>
    <row r="933" spans="6:50" ht="15.75" customHeight="1" x14ac:dyDescent="0.3">
      <c r="F933" s="4"/>
      <c r="U933" s="4"/>
      <c r="Z933" s="4"/>
      <c r="AE933" s="4"/>
      <c r="AJ933" s="4"/>
      <c r="AX933" s="8"/>
    </row>
    <row r="934" spans="6:50" ht="15.75" customHeight="1" x14ac:dyDescent="0.3">
      <c r="F934" s="4"/>
      <c r="U934" s="4"/>
      <c r="Z934" s="4"/>
      <c r="AE934" s="4"/>
      <c r="AJ934" s="4"/>
      <c r="AX934" s="8"/>
    </row>
    <row r="935" spans="6:50" ht="15.75" customHeight="1" x14ac:dyDescent="0.3">
      <c r="F935" s="4"/>
      <c r="U935" s="4"/>
      <c r="Z935" s="4"/>
      <c r="AE935" s="4"/>
      <c r="AJ935" s="4"/>
      <c r="AX935" s="8"/>
    </row>
    <row r="936" spans="6:50" ht="15.75" customHeight="1" x14ac:dyDescent="0.3">
      <c r="F936" s="4"/>
      <c r="U936" s="4"/>
      <c r="Z936" s="4"/>
      <c r="AE936" s="4"/>
      <c r="AJ936" s="4"/>
      <c r="AX936" s="8"/>
    </row>
    <row r="937" spans="6:50" ht="15.75" customHeight="1" x14ac:dyDescent="0.3">
      <c r="F937" s="4"/>
      <c r="U937" s="4"/>
      <c r="Z937" s="4"/>
      <c r="AE937" s="4"/>
      <c r="AJ937" s="4"/>
      <c r="AX937" s="8"/>
    </row>
    <row r="938" spans="6:50" ht="15.75" customHeight="1" x14ac:dyDescent="0.3">
      <c r="F938" s="4"/>
      <c r="U938" s="4"/>
      <c r="Z938" s="4"/>
      <c r="AE938" s="4"/>
      <c r="AJ938" s="4"/>
      <c r="AX938" s="8"/>
    </row>
    <row r="939" spans="6:50" ht="15.75" customHeight="1" x14ac:dyDescent="0.3">
      <c r="F939" s="4"/>
      <c r="U939" s="4"/>
      <c r="Z939" s="4"/>
      <c r="AE939" s="4"/>
      <c r="AJ939" s="4"/>
      <c r="AX939" s="8"/>
    </row>
    <row r="940" spans="6:50" ht="15.75" customHeight="1" x14ac:dyDescent="0.3">
      <c r="F940" s="4"/>
      <c r="U940" s="4"/>
      <c r="Z940" s="4"/>
      <c r="AE940" s="4"/>
      <c r="AJ940" s="4"/>
      <c r="AX940" s="8"/>
    </row>
    <row r="941" spans="6:50" ht="15.75" customHeight="1" x14ac:dyDescent="0.3">
      <c r="F941" s="4"/>
      <c r="U941" s="4"/>
      <c r="Z941" s="4"/>
      <c r="AE941" s="4"/>
      <c r="AJ941" s="4"/>
      <c r="AX941" s="8"/>
    </row>
    <row r="942" spans="6:50" ht="15.75" customHeight="1" x14ac:dyDescent="0.3">
      <c r="F942" s="4"/>
      <c r="U942" s="4"/>
      <c r="Z942" s="4"/>
      <c r="AE942" s="4"/>
      <c r="AJ942" s="4"/>
      <c r="AX942" s="8"/>
    </row>
    <row r="943" spans="6:50" ht="15.75" customHeight="1" x14ac:dyDescent="0.3">
      <c r="F943" s="4"/>
      <c r="U943" s="4"/>
      <c r="Z943" s="4"/>
      <c r="AE943" s="4"/>
      <c r="AJ943" s="4"/>
      <c r="AX943" s="8"/>
    </row>
    <row r="944" spans="6:50" ht="15.75" customHeight="1" x14ac:dyDescent="0.3">
      <c r="F944" s="4"/>
      <c r="U944" s="4"/>
      <c r="Z944" s="4"/>
      <c r="AE944" s="4"/>
      <c r="AJ944" s="4"/>
      <c r="AX944" s="8"/>
    </row>
    <row r="945" spans="6:50" ht="15.75" customHeight="1" x14ac:dyDescent="0.3">
      <c r="F945" s="4"/>
      <c r="U945" s="4"/>
      <c r="Z945" s="4"/>
      <c r="AE945" s="4"/>
      <c r="AJ945" s="4"/>
      <c r="AX945" s="8"/>
    </row>
    <row r="946" spans="6:50" ht="15.75" customHeight="1" x14ac:dyDescent="0.3">
      <c r="F946" s="4"/>
      <c r="U946" s="4"/>
      <c r="Z946" s="4"/>
      <c r="AE946" s="4"/>
      <c r="AJ946" s="4"/>
      <c r="AX946" s="8"/>
    </row>
    <row r="947" spans="6:50" ht="15.75" customHeight="1" x14ac:dyDescent="0.3">
      <c r="F947" s="4"/>
      <c r="U947" s="4"/>
      <c r="Z947" s="4"/>
      <c r="AE947" s="4"/>
      <c r="AJ947" s="4"/>
      <c r="AX947" s="8"/>
    </row>
    <row r="948" spans="6:50" ht="15.75" customHeight="1" x14ac:dyDescent="0.3">
      <c r="F948" s="4"/>
      <c r="U948" s="4"/>
      <c r="Z948" s="4"/>
      <c r="AE948" s="4"/>
      <c r="AJ948" s="4"/>
      <c r="AX948" s="8"/>
    </row>
    <row r="949" spans="6:50" ht="15.75" customHeight="1" x14ac:dyDescent="0.3">
      <c r="F949" s="4"/>
      <c r="U949" s="4"/>
      <c r="Z949" s="4"/>
      <c r="AE949" s="4"/>
      <c r="AJ949" s="4"/>
      <c r="AX949" s="8"/>
    </row>
    <row r="950" spans="6:50" ht="15.75" customHeight="1" x14ac:dyDescent="0.3">
      <c r="F950" s="4"/>
      <c r="U950" s="4"/>
      <c r="Z950" s="4"/>
      <c r="AE950" s="4"/>
      <c r="AJ950" s="4"/>
      <c r="AX950" s="8"/>
    </row>
    <row r="951" spans="6:50" ht="15.75" customHeight="1" x14ac:dyDescent="0.3">
      <c r="F951" s="4"/>
      <c r="U951" s="4"/>
      <c r="Z951" s="4"/>
      <c r="AE951" s="4"/>
      <c r="AJ951" s="4"/>
      <c r="AX951" s="8"/>
    </row>
    <row r="952" spans="6:50" ht="15.75" customHeight="1" x14ac:dyDescent="0.3">
      <c r="F952" s="4"/>
      <c r="U952" s="4"/>
      <c r="Z952" s="4"/>
      <c r="AE952" s="4"/>
      <c r="AJ952" s="4"/>
      <c r="AX952" s="8"/>
    </row>
    <row r="953" spans="6:50" ht="15.75" customHeight="1" x14ac:dyDescent="0.3">
      <c r="F953" s="4"/>
      <c r="U953" s="4"/>
      <c r="Z953" s="4"/>
      <c r="AE953" s="4"/>
      <c r="AJ953" s="4"/>
      <c r="AX953" s="8"/>
    </row>
    <row r="954" spans="6:50" ht="15.75" customHeight="1" x14ac:dyDescent="0.3">
      <c r="F954" s="4"/>
      <c r="U954" s="4"/>
      <c r="Z954" s="4"/>
      <c r="AE954" s="4"/>
      <c r="AJ954" s="4"/>
      <c r="AX954" s="8"/>
    </row>
    <row r="955" spans="6:50" ht="15.75" customHeight="1" x14ac:dyDescent="0.3">
      <c r="F955" s="4"/>
      <c r="U955" s="4"/>
      <c r="Z955" s="4"/>
      <c r="AE955" s="4"/>
      <c r="AJ955" s="4"/>
      <c r="AX955" s="8"/>
    </row>
    <row r="956" spans="6:50" ht="15.75" customHeight="1" x14ac:dyDescent="0.3">
      <c r="F956" s="4"/>
      <c r="U956" s="4"/>
      <c r="Z956" s="4"/>
      <c r="AE956" s="4"/>
      <c r="AJ956" s="4"/>
      <c r="AX956" s="8"/>
    </row>
    <row r="957" spans="6:50" ht="15.75" customHeight="1" x14ac:dyDescent="0.3">
      <c r="F957" s="4"/>
      <c r="U957" s="4"/>
      <c r="Z957" s="4"/>
      <c r="AE957" s="4"/>
      <c r="AJ957" s="4"/>
      <c r="AX957" s="8"/>
    </row>
    <row r="958" spans="6:50" ht="15.75" customHeight="1" x14ac:dyDescent="0.3">
      <c r="F958" s="4"/>
      <c r="U958" s="4"/>
      <c r="Z958" s="4"/>
      <c r="AE958" s="4"/>
      <c r="AJ958" s="4"/>
      <c r="AX958" s="8"/>
    </row>
    <row r="959" spans="6:50" ht="15.75" customHeight="1" x14ac:dyDescent="0.3">
      <c r="F959" s="4"/>
      <c r="U959" s="4"/>
      <c r="Z959" s="4"/>
      <c r="AE959" s="4"/>
      <c r="AJ959" s="4"/>
      <c r="AX959" s="8"/>
    </row>
    <row r="960" spans="6:50" ht="15.75" customHeight="1" x14ac:dyDescent="0.3">
      <c r="F960" s="4"/>
      <c r="U960" s="4"/>
      <c r="Z960" s="4"/>
      <c r="AE960" s="4"/>
      <c r="AJ960" s="4"/>
      <c r="AX960" s="8"/>
    </row>
    <row r="961" spans="6:50" ht="15.75" customHeight="1" x14ac:dyDescent="0.3">
      <c r="F961" s="4"/>
      <c r="U961" s="4"/>
      <c r="Z961" s="4"/>
      <c r="AE961" s="4"/>
      <c r="AJ961" s="4"/>
      <c r="AX961" s="8"/>
    </row>
    <row r="962" spans="6:50" ht="15.75" customHeight="1" x14ac:dyDescent="0.3">
      <c r="F962" s="4"/>
      <c r="U962" s="4"/>
      <c r="Z962" s="4"/>
      <c r="AE962" s="4"/>
      <c r="AJ962" s="4"/>
      <c r="AX962" s="8"/>
    </row>
    <row r="963" spans="6:50" ht="15.75" customHeight="1" x14ac:dyDescent="0.3">
      <c r="F963" s="4"/>
      <c r="U963" s="4"/>
      <c r="Z963" s="4"/>
      <c r="AE963" s="4"/>
      <c r="AJ963" s="4"/>
      <c r="AX963" s="8"/>
    </row>
    <row r="964" spans="6:50" ht="15.75" customHeight="1" x14ac:dyDescent="0.3">
      <c r="F964" s="4"/>
      <c r="U964" s="4"/>
      <c r="Z964" s="4"/>
      <c r="AE964" s="4"/>
      <c r="AJ964" s="4"/>
      <c r="AX964" s="8"/>
    </row>
    <row r="965" spans="6:50" ht="15.75" customHeight="1" x14ac:dyDescent="0.3">
      <c r="F965" s="4"/>
      <c r="U965" s="4"/>
      <c r="Z965" s="4"/>
      <c r="AE965" s="4"/>
      <c r="AJ965" s="4"/>
      <c r="AX965" s="8"/>
    </row>
    <row r="966" spans="6:50" ht="15.75" customHeight="1" x14ac:dyDescent="0.3">
      <c r="F966" s="4"/>
      <c r="U966" s="4"/>
      <c r="Z966" s="4"/>
      <c r="AE966" s="4"/>
      <c r="AJ966" s="4"/>
      <c r="AX966" s="8"/>
    </row>
    <row r="967" spans="6:50" ht="15.75" customHeight="1" x14ac:dyDescent="0.3">
      <c r="F967" s="4"/>
      <c r="U967" s="4"/>
      <c r="Z967" s="4"/>
      <c r="AE967" s="4"/>
      <c r="AJ967" s="4"/>
      <c r="AX967" s="8"/>
    </row>
    <row r="968" spans="6:50" ht="15.75" customHeight="1" x14ac:dyDescent="0.3">
      <c r="F968" s="4"/>
      <c r="U968" s="4"/>
      <c r="Z968" s="4"/>
      <c r="AE968" s="4"/>
      <c r="AJ968" s="4"/>
      <c r="AX968" s="8"/>
    </row>
    <row r="969" spans="6:50" ht="15.75" customHeight="1" x14ac:dyDescent="0.3">
      <c r="F969" s="4"/>
      <c r="U969" s="4"/>
      <c r="Z969" s="4"/>
      <c r="AE969" s="4"/>
      <c r="AJ969" s="4"/>
      <c r="AX969" s="8"/>
    </row>
    <row r="970" spans="6:50" ht="15.75" customHeight="1" x14ac:dyDescent="0.3">
      <c r="F970" s="4"/>
      <c r="U970" s="4"/>
      <c r="Z970" s="4"/>
      <c r="AE970" s="4"/>
      <c r="AJ970" s="4"/>
      <c r="AX970" s="8"/>
    </row>
    <row r="971" spans="6:50" ht="15.75" customHeight="1" x14ac:dyDescent="0.3">
      <c r="F971" s="4"/>
      <c r="U971" s="4"/>
      <c r="Z971" s="4"/>
      <c r="AE971" s="4"/>
      <c r="AJ971" s="4"/>
      <c r="AX971" s="8"/>
    </row>
    <row r="972" spans="6:50" ht="15.75" customHeight="1" x14ac:dyDescent="0.3">
      <c r="F972" s="4"/>
      <c r="U972" s="4"/>
      <c r="Z972" s="4"/>
      <c r="AE972" s="4"/>
      <c r="AJ972" s="4"/>
      <c r="AX972" s="8"/>
    </row>
    <row r="973" spans="6:50" ht="15.75" customHeight="1" x14ac:dyDescent="0.3">
      <c r="F973" s="4"/>
      <c r="U973" s="4"/>
      <c r="Z973" s="4"/>
      <c r="AE973" s="4"/>
      <c r="AJ973" s="4"/>
      <c r="AX973" s="8"/>
    </row>
    <row r="974" spans="6:50" ht="15.75" customHeight="1" x14ac:dyDescent="0.3">
      <c r="F974" s="4"/>
      <c r="U974" s="4"/>
      <c r="Z974" s="4"/>
      <c r="AE974" s="4"/>
      <c r="AJ974" s="4"/>
      <c r="AX974" s="8"/>
    </row>
    <row r="975" spans="6:50" ht="15.75" customHeight="1" x14ac:dyDescent="0.3">
      <c r="F975" s="4"/>
      <c r="U975" s="4"/>
      <c r="Z975" s="4"/>
      <c r="AE975" s="4"/>
      <c r="AJ975" s="4"/>
      <c r="AX975" s="8"/>
    </row>
    <row r="976" spans="6:50" ht="15.75" customHeight="1" x14ac:dyDescent="0.3">
      <c r="F976" s="4"/>
      <c r="U976" s="4"/>
      <c r="Z976" s="4"/>
      <c r="AE976" s="4"/>
      <c r="AJ976" s="4"/>
      <c r="AX976" s="8"/>
    </row>
    <row r="977" spans="6:50" ht="15.75" customHeight="1" x14ac:dyDescent="0.3">
      <c r="F977" s="4"/>
      <c r="U977" s="4"/>
      <c r="Z977" s="4"/>
      <c r="AE977" s="4"/>
      <c r="AJ977" s="4"/>
      <c r="AX977" s="8"/>
    </row>
    <row r="978" spans="6:50" ht="15.75" customHeight="1" x14ac:dyDescent="0.3">
      <c r="F978" s="4"/>
      <c r="U978" s="4"/>
      <c r="Z978" s="4"/>
      <c r="AE978" s="4"/>
      <c r="AJ978" s="4"/>
      <c r="AX978" s="8"/>
    </row>
    <row r="979" spans="6:50" ht="15.75" customHeight="1" x14ac:dyDescent="0.3">
      <c r="F979" s="4"/>
      <c r="U979" s="4"/>
      <c r="Z979" s="4"/>
      <c r="AE979" s="4"/>
      <c r="AJ979" s="4"/>
      <c r="AX979" s="8"/>
    </row>
    <row r="980" spans="6:50" ht="15.75" customHeight="1" x14ac:dyDescent="0.3">
      <c r="F980" s="4"/>
      <c r="U980" s="4"/>
      <c r="Z980" s="4"/>
      <c r="AE980" s="4"/>
      <c r="AJ980" s="4"/>
      <c r="AX980" s="8"/>
    </row>
    <row r="981" spans="6:50" ht="15.75" customHeight="1" x14ac:dyDescent="0.3">
      <c r="F981" s="4"/>
      <c r="U981" s="4"/>
      <c r="Z981" s="4"/>
      <c r="AE981" s="4"/>
      <c r="AJ981" s="4"/>
      <c r="AX981" s="8"/>
    </row>
    <row r="982" spans="6:50" ht="15.75" customHeight="1" x14ac:dyDescent="0.3">
      <c r="F982" s="4"/>
      <c r="U982" s="4"/>
      <c r="Z982" s="4"/>
      <c r="AE982" s="4"/>
      <c r="AJ982" s="4"/>
      <c r="AX982" s="8"/>
    </row>
    <row r="983" spans="6:50" ht="15.75" customHeight="1" x14ac:dyDescent="0.3">
      <c r="F983" s="4"/>
      <c r="U983" s="4"/>
      <c r="Z983" s="4"/>
      <c r="AE983" s="4"/>
      <c r="AJ983" s="4"/>
      <c r="AX983" s="8"/>
    </row>
    <row r="984" spans="6:50" ht="15.75" customHeight="1" x14ac:dyDescent="0.3">
      <c r="F984" s="4"/>
      <c r="U984" s="4"/>
      <c r="Z984" s="4"/>
      <c r="AE984" s="4"/>
      <c r="AJ984" s="4"/>
      <c r="AX984" s="8"/>
    </row>
    <row r="985" spans="6:50" ht="15.75" customHeight="1" x14ac:dyDescent="0.3">
      <c r="F985" s="4"/>
      <c r="U985" s="4"/>
      <c r="Z985" s="4"/>
      <c r="AE985" s="4"/>
      <c r="AJ985" s="4"/>
      <c r="AX985" s="8"/>
    </row>
    <row r="986" spans="6:50" ht="15.75" customHeight="1" x14ac:dyDescent="0.3">
      <c r="F986" s="4"/>
      <c r="U986" s="4"/>
      <c r="Z986" s="4"/>
      <c r="AE986" s="4"/>
      <c r="AJ986" s="4"/>
      <c r="AX986" s="8"/>
    </row>
    <row r="987" spans="6:50" ht="15.75" customHeight="1" x14ac:dyDescent="0.3">
      <c r="F987" s="4"/>
      <c r="U987" s="4"/>
      <c r="Z987" s="4"/>
      <c r="AE987" s="4"/>
      <c r="AJ987" s="4"/>
      <c r="AX987" s="8"/>
    </row>
    <row r="988" spans="6:50" ht="15.75" customHeight="1" x14ac:dyDescent="0.3">
      <c r="F988" s="4"/>
      <c r="U988" s="4"/>
      <c r="Z988" s="4"/>
      <c r="AE988" s="4"/>
      <c r="AJ988" s="4"/>
      <c r="AX988" s="8"/>
    </row>
    <row r="989" spans="6:50" ht="15.75" customHeight="1" x14ac:dyDescent="0.3">
      <c r="F989" s="4"/>
      <c r="U989" s="4"/>
      <c r="Z989" s="4"/>
      <c r="AE989" s="4"/>
      <c r="AJ989" s="4"/>
      <c r="AX989" s="8"/>
    </row>
    <row r="990" spans="6:50" ht="15.75" customHeight="1" x14ac:dyDescent="0.3">
      <c r="F990" s="4"/>
      <c r="U990" s="4"/>
      <c r="Z990" s="4"/>
      <c r="AE990" s="4"/>
      <c r="AJ990" s="4"/>
      <c r="AX990" s="8"/>
    </row>
    <row r="991" spans="6:50" ht="15.75" customHeight="1" x14ac:dyDescent="0.3">
      <c r="F991" s="4"/>
      <c r="U991" s="4"/>
      <c r="Z991" s="4"/>
      <c r="AE991" s="4"/>
      <c r="AJ991" s="4"/>
      <c r="AX991" s="8"/>
    </row>
    <row r="992" spans="6:50" ht="15.75" customHeight="1" x14ac:dyDescent="0.3">
      <c r="F992" s="4"/>
      <c r="U992" s="4"/>
      <c r="Z992" s="4"/>
      <c r="AE992" s="4"/>
      <c r="AJ992" s="4"/>
      <c r="AX992" s="8"/>
    </row>
    <row r="993" spans="6:50" ht="15.75" customHeight="1" x14ac:dyDescent="0.3">
      <c r="F993" s="4"/>
      <c r="U993" s="4"/>
      <c r="Z993" s="4"/>
      <c r="AE993" s="4"/>
      <c r="AJ993" s="4"/>
      <c r="AX993" s="8"/>
    </row>
    <row r="994" spans="6:50" ht="15.75" customHeight="1" x14ac:dyDescent="0.3">
      <c r="F994" s="4"/>
      <c r="U994" s="4"/>
      <c r="Z994" s="4"/>
      <c r="AE994" s="4"/>
      <c r="AJ994" s="4"/>
      <c r="AX994" s="8"/>
    </row>
    <row r="995" spans="6:50" ht="15.75" customHeight="1" x14ac:dyDescent="0.3">
      <c r="F995" s="4"/>
      <c r="U995" s="4"/>
      <c r="Z995" s="4"/>
      <c r="AE995" s="4"/>
      <c r="AJ995" s="4"/>
      <c r="AX995" s="8"/>
    </row>
    <row r="996" spans="6:50" ht="15.75" customHeight="1" x14ac:dyDescent="0.3">
      <c r="F996" s="4"/>
      <c r="U996" s="4"/>
      <c r="Z996" s="4"/>
      <c r="AE996" s="4"/>
      <c r="AJ996" s="4"/>
      <c r="AX996" s="8"/>
    </row>
    <row r="997" spans="6:50" ht="15.75" customHeight="1" x14ac:dyDescent="0.3">
      <c r="F997" s="4"/>
      <c r="U997" s="4"/>
      <c r="Z997" s="4"/>
      <c r="AE997" s="4"/>
      <c r="AJ997" s="4"/>
      <c r="AX997" s="8"/>
    </row>
    <row r="998" spans="6:50" ht="15.75" customHeight="1" x14ac:dyDescent="0.3">
      <c r="F998" s="4"/>
      <c r="U998" s="4"/>
      <c r="Z998" s="4"/>
      <c r="AE998" s="4"/>
      <c r="AJ998" s="4"/>
      <c r="AX998" s="8"/>
    </row>
    <row r="999" spans="6:50" ht="15.75" customHeight="1" x14ac:dyDescent="0.3">
      <c r="F999" s="4"/>
      <c r="U999" s="4"/>
      <c r="Z999" s="4"/>
      <c r="AE999" s="4"/>
      <c r="AJ999" s="4"/>
      <c r="AX999" s="8"/>
    </row>
    <row r="1000" spans="6:50" ht="15.75" customHeight="1" x14ac:dyDescent="0.3">
      <c r="F1000" s="4"/>
      <c r="U1000" s="4"/>
      <c r="Z1000" s="4"/>
      <c r="AE1000" s="4"/>
      <c r="AJ1000" s="4"/>
      <c r="AX1000" s="8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Budget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Leino</dc:creator>
  <cp:lastModifiedBy>Pamela Wickström</cp:lastModifiedBy>
  <dcterms:created xsi:type="dcterms:W3CDTF">2019-10-03T18:00:39Z</dcterms:created>
  <dcterms:modified xsi:type="dcterms:W3CDTF">2025-10-17T12:39:41Z</dcterms:modified>
</cp:coreProperties>
</file>